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0"/>
  </bookViews>
  <sheets>
    <sheet name="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<sst xmlns="http://schemas.openxmlformats.org/spreadsheetml/2006/main" count="353" uniqueCount="129">
  <si>
    <t>№</t>
  </si>
  <si>
    <t>демонтаж плинтусов</t>
  </si>
  <si>
    <t>м\п</t>
  </si>
  <si>
    <t>снятие линолеума ковролина</t>
  </si>
  <si>
    <t>демонтаж унитаза</t>
  </si>
  <si>
    <t>шт</t>
  </si>
  <si>
    <t>демонтаж ванны</t>
  </si>
  <si>
    <t xml:space="preserve">снятие керамической  плитки  стены,  пол  </t>
  </si>
  <si>
    <t>шкуряние потолков наждачкой</t>
  </si>
  <si>
    <t>снятие обоев со стен</t>
  </si>
  <si>
    <t>подъём, спуск вручную материалов или мусора за каждый этаж</t>
  </si>
  <si>
    <t>кг</t>
  </si>
  <si>
    <t>глубинная грунтовка (пропитка) стен</t>
  </si>
  <si>
    <t>глубинная грунтовка (пропитка) потолков</t>
  </si>
  <si>
    <t>шпатлёвка стен финишная со шлифовкой под покраску</t>
  </si>
  <si>
    <t>шпатлёвка потолков финишная со шлифовкой под покраску</t>
  </si>
  <si>
    <t>накат водоэмульсионной краски на стены, одним тоном до готовности</t>
  </si>
  <si>
    <t>накат водоэмульсионной краски на потолок, одним тоном до готовности</t>
  </si>
  <si>
    <t xml:space="preserve">вывод шпатлёвкой откосов </t>
  </si>
  <si>
    <t>окраска водоэмульсионной краской откосов</t>
  </si>
  <si>
    <t>монтаж пластикового плинтуса на деревянное основание</t>
  </si>
  <si>
    <t>установка и подключение ванны металлической</t>
  </si>
  <si>
    <t>установка  и подключение умывальника фаянсового на ножке</t>
  </si>
  <si>
    <t>установка  и подключение унитаза</t>
  </si>
  <si>
    <t>установка смесителя</t>
  </si>
  <si>
    <t>демонтаж умывальника</t>
  </si>
  <si>
    <t>облицовка откосов  керамической плиткой</t>
  </si>
  <si>
    <t>Стоимость</t>
  </si>
  <si>
    <t>Виды работ</t>
  </si>
  <si>
    <t>Ед.</t>
  </si>
  <si>
    <t>Кол-во</t>
  </si>
  <si>
    <t>Итого комната</t>
  </si>
  <si>
    <t>Итого</t>
  </si>
  <si>
    <t>Всего</t>
  </si>
  <si>
    <t>Итого кухня</t>
  </si>
  <si>
    <t>Итого коридор</t>
  </si>
  <si>
    <t> 1</t>
  </si>
  <si>
    <t> 2</t>
  </si>
  <si>
    <t>демонтаж дверных блоков</t>
  </si>
  <si>
    <t>демонтаж разветкоробок, подрезетников</t>
  </si>
  <si>
    <t>демонтаж розеток, выключателей</t>
  </si>
  <si>
    <t>демонтаж радиатора отопления</t>
  </si>
  <si>
    <t>штрабовка стен из кирпича, пенобетона - сечением 50х50 мм</t>
  </si>
  <si>
    <t>замена комплекта  стояков (двух) отопления, водопровода в границах одного этажа</t>
  </si>
  <si>
    <t>ком</t>
  </si>
  <si>
    <t>установка радиаторов отопления</t>
  </si>
  <si>
    <t>точ</t>
  </si>
  <si>
    <t>прокладка кабеля сечением до 4 мм2 по поверхности пола, стен под замуровку</t>
  </si>
  <si>
    <t>устройство подрезетников монтажных, распаечных коробок в кирпичные, пенобетонные  стены</t>
  </si>
  <si>
    <t>установка выключателя двухклавишного</t>
  </si>
  <si>
    <t xml:space="preserve">установка розетки </t>
  </si>
  <si>
    <t>монтаж гипсокартона  по профилю с устройством каркаса на стены</t>
  </si>
  <si>
    <t>монтаж подвесного потолка из гипсокартона на каркасе двухуровнего</t>
  </si>
  <si>
    <t>заделка штроб прокладки коммуникаций по стенам, гипсовым штукатурным раствором</t>
  </si>
  <si>
    <t>шпатлёвка выравнивающая (начальная) оштукатуренных или бетонных стен слоем до 10 мм</t>
  </si>
  <si>
    <t>шпатлёвка выравнивающая (начальная) оштукатуренных или бетонных потолков слоем до 10 мм</t>
  </si>
  <si>
    <t>грунтовка стен под покраску</t>
  </si>
  <si>
    <t>грунтовка потолков под покраску</t>
  </si>
  <si>
    <t>чистовая стяжка самовыравнивающейся смесью - наливной пол</t>
  </si>
  <si>
    <t>настил подложки под покрытие</t>
  </si>
  <si>
    <t>укладка ламината на замок</t>
  </si>
  <si>
    <t>монтаж галтелей пластиковых или из полиуретана</t>
  </si>
  <si>
    <t>установка дверных межкомнатных блоков деревянных, современной модели</t>
  </si>
  <si>
    <t>врезка дверных замков</t>
  </si>
  <si>
    <t>навеска дверных полотен с врезанием петель</t>
  </si>
  <si>
    <t>установка наличников</t>
  </si>
  <si>
    <t>демонтаж полотенцесушителя</t>
  </si>
  <si>
    <t>установка полотенцесушителя "змеевик"</t>
  </si>
  <si>
    <t>установка регулятора тёплого пола</t>
  </si>
  <si>
    <t>стяжка полов цементно-песчаным раствором слоем до 50 мм</t>
  </si>
  <si>
    <t>Плановые накопления 15%</t>
  </si>
  <si>
    <t> 3</t>
  </si>
  <si>
    <t> 4</t>
  </si>
  <si>
    <t> 5</t>
  </si>
  <si>
    <t> 6</t>
  </si>
  <si>
    <t> 7</t>
  </si>
  <si>
    <t> 8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</si>
  <si>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</si>
  <si>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</si>
  <si>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</si>
  <si>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</si>
  <si>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</si>
  <si>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</si>
  <si>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</si>
  <si>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</si>
  <si>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</si>
  <si>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</si>
  <si>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</si>
  <si>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20</t>
  </si>
  <si>
    <t> 21</t>
  </si>
  <si>
    <t> 22</t>
  </si>
  <si>
    <t> 23</t>
  </si>
  <si>
    <t> 24</t>
  </si>
  <si>
    <t> 25</t>
  </si>
  <si>
    <t> 26</t>
  </si>
  <si>
    <t> 27</t>
  </si>
  <si>
    <t> 28</t>
  </si>
  <si>
    <t> 29</t>
  </si>
  <si>
    <t> 30</t>
  </si>
  <si>
    <t> 31</t>
  </si>
  <si>
    <t> 32</t>
  </si>
  <si>
    <t> 33</t>
  </si>
  <si>
    <t> 34</t>
  </si>
  <si>
    <t> 35</t>
  </si>
  <si>
    <t> 36</t>
  </si>
  <si>
    <t> 37</t>
  </si>
  <si>
    <t> 38</t>
  </si>
  <si>
    <t> 39</t>
  </si>
  <si>
    <t> 40</t>
  </si>
  <si>
    <t> 41</t>
  </si>
  <si>
    <t> 42</t>
  </si>
  <si>
    <t>Комната</t>
  </si>
  <si>
    <t>Кухня</t>
  </si>
  <si>
    <t>Сан. узел</t>
  </si>
  <si>
    <t>Коридор</t>
  </si>
  <si>
    <t>шпатлёвка выравнивающая (начальная) по гипсокартону стен</t>
  </si>
  <si>
    <t>шпатлёвка выравнивающая (начальная) по гипсокартону потолков</t>
  </si>
  <si>
    <t>облицовка стен керамической (кафельной) плиткой</t>
  </si>
  <si>
    <t>укладка кабеля нагревательного, экранированного "тёплого пола"</t>
  </si>
  <si>
    <t>облицовка полов керамической (кафельной) плиткой</t>
  </si>
  <si>
    <t>Косметика</t>
  </si>
  <si>
    <t>Комплекс</t>
  </si>
  <si>
    <t>Капитал</t>
  </si>
  <si>
    <t>Итого сан. узел</t>
  </si>
  <si>
    <r>
      <t>м</t>
    </r>
    <r>
      <rPr>
        <sz val="12"/>
        <color indexed="8"/>
        <rFont val="Calibri"/>
        <family val="2"/>
      </rPr>
      <t>²</t>
    </r>
  </si>
  <si>
    <t>Цена*</t>
  </si>
  <si>
    <r>
      <t>Итого за 1 м</t>
    </r>
    <r>
      <rPr>
        <b/>
        <sz val="12"/>
        <color indexed="8"/>
        <rFont val="Candara"/>
        <family val="2"/>
      </rPr>
      <t>²</t>
    </r>
  </si>
  <si>
    <t xml:space="preserve">* Цены взяты со справочника ЕНиР (Единые Нормы и Расценки на строительные и ремонтно-отделочные работы за) - 1 выпуск за 2017 год. Мы работаем по этим ценам. </t>
  </si>
  <si>
    <t>Пример сметы на ремонт 1 комнатной квартиры площадью 33 кв.м.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</si>
</sst>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ndar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B050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3" fontId="47" fillId="10" borderId="10" xfId="0" applyNumberFormat="1" applyFont="1" applyFill="1" applyBorder="1" applyAlignment="1">
      <alignment horizontal="center"/>
    </xf>
    <xf numFmtId="3" fontId="47" fillId="18" borderId="10" xfId="0" applyNumberFormat="1" applyFont="1" applyFill="1" applyBorder="1" applyAlignment="1">
      <alignment horizontal="center"/>
    </xf>
    <xf numFmtId="3" fontId="47" fillId="19" borderId="10" xfId="0" applyNumberFormat="1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3" fontId="46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center"/>
    </xf>
    <xf numFmtId="3" fontId="50" fillId="10" borderId="10" xfId="0" applyNumberFormat="1" applyFont="1" applyFill="1" applyBorder="1" applyAlignment="1">
      <alignment horizontal="center"/>
    </xf>
    <xf numFmtId="3" fontId="50" fillId="18" borderId="10" xfId="0" applyNumberFormat="1" applyFont="1" applyFill="1" applyBorder="1" applyAlignment="1">
      <alignment horizontal="center"/>
    </xf>
    <xf numFmtId="3" fontId="50" fillId="19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3" fontId="50" fillId="0" borderId="10" xfId="0" applyNumberFormat="1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 wrapText="1"/>
    </xf>
    <xf numFmtId="3" fontId="50" fillId="0" borderId="10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3" fontId="47" fillId="34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3" fontId="51" fillId="33" borderId="10" xfId="0" applyNumberFormat="1" applyFont="1" applyFill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102;&#1079;_&#1055;&#1088;&#1086;&#1092;&#1080;\&#1057;&#1087;&#1088;&#1072;&#1074;&#1086;&#1095;&#1085;&#1080;&#1082;&#1080;\&#1040;&#1083;&#1084;&#1072;&#1090;&#1099;\&#1040;&#1083;&#1084;&#1072;&#1090;&#1099;_2015\&#1040;&#1083;&#1084;_4_2015\&#1040;&#1083;&#1084;&#1072;&#1090;&#1099;_201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рушение,  демонтаж, проёмы"/>
      <sheetName val="доставка, подготовка, землянные"/>
      <sheetName val="бетонные сборные металлические"/>
      <sheetName val="общестроит., защита, сварочные "/>
      <sheetName val="штукатурка, стяжка, малярные"/>
      <sheetName val="обшивка, облицовка, мощение"/>
      <sheetName val="плотницкие, столярные, художест"/>
      <sheetName val="инженерные- вк, ов   (2)"/>
      <sheetName val="инженерные- эс, слаботочка"/>
      <sheetName val="альпинизм"/>
      <sheetName val="заборы"/>
      <sheetName val="проектирование, дизаин"/>
    </sheetNames>
    <sheetDataSet>
      <sheetData sheetId="0">
        <row r="33">
          <cell r="F33">
            <v>113.54804999999998</v>
          </cell>
        </row>
        <row r="38">
          <cell r="F38">
            <v>258.883</v>
          </cell>
        </row>
        <row r="39">
          <cell r="F39">
            <v>701.2779999999999</v>
          </cell>
        </row>
        <row r="53">
          <cell r="F53">
            <v>1414.0255</v>
          </cell>
        </row>
        <row r="56">
          <cell r="F56">
            <v>2714.9945</v>
          </cell>
        </row>
        <row r="57">
          <cell r="F57">
            <v>3227.845</v>
          </cell>
        </row>
        <row r="59">
          <cell r="F59">
            <v>1586.0679999999998</v>
          </cell>
        </row>
        <row r="63">
          <cell r="F63">
            <v>1622.1149999999998</v>
          </cell>
        </row>
        <row r="64">
          <cell r="F64">
            <v>3555.5449999999996</v>
          </cell>
        </row>
        <row r="79">
          <cell r="F79">
            <v>198.25849999999997</v>
          </cell>
        </row>
        <row r="80">
          <cell r="F80">
            <v>158.93449999999999</v>
          </cell>
        </row>
        <row r="87">
          <cell r="F87">
            <v>306.39949999999993</v>
          </cell>
        </row>
        <row r="90">
          <cell r="F90">
            <v>435.84099999999995</v>
          </cell>
        </row>
        <row r="107">
          <cell r="F107">
            <v>1007.6774999999999</v>
          </cell>
        </row>
      </sheetData>
      <sheetData sheetId="4">
        <row r="55">
          <cell r="E55">
            <v>1007.6774999999999</v>
          </cell>
        </row>
        <row r="57">
          <cell r="E57">
            <v>693.0854999999999</v>
          </cell>
        </row>
        <row r="63">
          <cell r="E63">
            <v>208.0895</v>
          </cell>
        </row>
        <row r="64">
          <cell r="E64">
            <v>247.4135</v>
          </cell>
        </row>
        <row r="72">
          <cell r="E72">
            <v>753.7099999999999</v>
          </cell>
        </row>
        <row r="77">
          <cell r="E77">
            <v>524.3199999999999</v>
          </cell>
        </row>
        <row r="78">
          <cell r="E78">
            <v>632.4609999999999</v>
          </cell>
        </row>
        <row r="79">
          <cell r="E79">
            <v>376.85499999999996</v>
          </cell>
        </row>
        <row r="80">
          <cell r="E80">
            <v>481.71899999999994</v>
          </cell>
        </row>
        <row r="81">
          <cell r="E81">
            <v>791.3955</v>
          </cell>
        </row>
        <row r="82">
          <cell r="E82">
            <v>960.161</v>
          </cell>
        </row>
        <row r="95">
          <cell r="E95">
            <v>583.3059999999999</v>
          </cell>
        </row>
        <row r="145">
          <cell r="E145">
            <v>406.3479999999999</v>
          </cell>
        </row>
        <row r="149">
          <cell r="E149">
            <v>178.59649999999996</v>
          </cell>
        </row>
        <row r="150">
          <cell r="E150">
            <v>208.0895</v>
          </cell>
        </row>
        <row r="151">
          <cell r="E151">
            <v>563.6439999999999</v>
          </cell>
        </row>
        <row r="152">
          <cell r="E152">
            <v>673.4234999999999</v>
          </cell>
        </row>
        <row r="154">
          <cell r="E154">
            <v>419.45599999999996</v>
          </cell>
        </row>
      </sheetData>
      <sheetData sheetId="5">
        <row r="9">
          <cell r="E9">
            <v>1761.3874999999996</v>
          </cell>
        </row>
        <row r="16">
          <cell r="E16">
            <v>2542.9519999999998</v>
          </cell>
        </row>
        <row r="57">
          <cell r="E57">
            <v>2651.093</v>
          </cell>
        </row>
        <row r="58">
          <cell r="E58">
            <v>2487.243</v>
          </cell>
        </row>
        <row r="72">
          <cell r="E72">
            <v>1237.0674999999997</v>
          </cell>
        </row>
        <row r="123">
          <cell r="E123">
            <v>147.46499999999997</v>
          </cell>
        </row>
        <row r="125">
          <cell r="E125">
            <v>1237.0674999999997</v>
          </cell>
        </row>
        <row r="147">
          <cell r="E147">
            <v>316.23049999999995</v>
          </cell>
        </row>
      </sheetData>
      <sheetData sheetId="6">
        <row r="12">
          <cell r="E12">
            <v>3521.1364999999996</v>
          </cell>
        </row>
        <row r="24">
          <cell r="E24">
            <v>5407.049999999999</v>
          </cell>
        </row>
        <row r="29">
          <cell r="E29">
            <v>4476.382</v>
          </cell>
        </row>
        <row r="32">
          <cell r="E32">
            <v>327.69999999999993</v>
          </cell>
        </row>
      </sheetData>
      <sheetData sheetId="7">
        <row r="43">
          <cell r="E43">
            <v>17641.729499999998</v>
          </cell>
        </row>
        <row r="69">
          <cell r="E69">
            <v>6940.685999999999</v>
          </cell>
        </row>
        <row r="80">
          <cell r="E80">
            <v>5221.8994999999995</v>
          </cell>
        </row>
        <row r="85">
          <cell r="E85">
            <v>8702.073499999999</v>
          </cell>
        </row>
        <row r="90">
          <cell r="E90">
            <v>2089.0874999999996</v>
          </cell>
        </row>
        <row r="97">
          <cell r="E97">
            <v>6172.2294999999995</v>
          </cell>
        </row>
        <row r="100">
          <cell r="E100">
            <v>8803.6605</v>
          </cell>
        </row>
      </sheetData>
      <sheetData sheetId="8">
        <row r="20">
          <cell r="E20">
            <v>345.72349999999994</v>
          </cell>
        </row>
        <row r="33">
          <cell r="E33">
            <v>1187.9125</v>
          </cell>
        </row>
        <row r="35">
          <cell r="E35">
            <v>901.1749999999998</v>
          </cell>
        </row>
        <row r="41">
          <cell r="E41">
            <v>1269.8374999999999</v>
          </cell>
        </row>
        <row r="63">
          <cell r="E63">
            <v>4653.339999999999</v>
          </cell>
        </row>
        <row r="64">
          <cell r="E64">
            <v>3145.9199999999996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1">
      <selection activeCell="I8" sqref="I8"/>
    </sheetView>
  </sheetViews>
  <sheetFormatPr defaultColWidth="9.140625" defaultRowHeight="15"/>
  <cols>
    <col min="1" max="1" width="3.421875" style="2" customWidth="1"/>
    <col min="2" max="2" width="42.421875" style="2" customWidth="1"/>
    <col min="3" max="3" width="5.421875" style="2" customWidth="1"/>
    <col min="4" max="5" width="7.57421875" style="2" customWidth="1"/>
    <col min="6" max="6" width="12.00390625" style="15" customWidth="1"/>
    <col min="7" max="7" width="11.28125" style="15" customWidth="1"/>
    <col min="8" max="8" width="10.7109375" style="15" customWidth="1"/>
  </cols>
  <sheetData>
    <row r="1" spans="2:7" ht="18.75">
      <c r="B1" s="37" t="s">
        <v>128</v>
      </c>
      <c r="C1" s="37"/>
      <c r="D1" s="37"/>
      <c r="E1" s="37"/>
      <c r="F1" s="37"/>
      <c r="G1" s="37"/>
    </row>
    <row r="2" ht="15.75">
      <c r="B2" s="14"/>
    </row>
    <row r="3" spans="1:8" s="13" customFormat="1" ht="18.75">
      <c r="A3" s="5" t="s">
        <v>0</v>
      </c>
      <c r="B3" s="4" t="s">
        <v>28</v>
      </c>
      <c r="C3" s="5" t="s">
        <v>29</v>
      </c>
      <c r="D3" s="5" t="s">
        <v>30</v>
      </c>
      <c r="E3" s="5" t="s">
        <v>125</v>
      </c>
      <c r="F3" s="34" t="s">
        <v>27</v>
      </c>
      <c r="G3" s="34"/>
      <c r="H3" s="34"/>
    </row>
    <row r="4" spans="1:8" s="2" customFormat="1" ht="15.75">
      <c r="A4" s="5"/>
      <c r="B4" s="4"/>
      <c r="C4" s="5"/>
      <c r="D4" s="5"/>
      <c r="E4" s="3"/>
      <c r="F4" s="9" t="s">
        <v>120</v>
      </c>
      <c r="G4" s="10" t="s">
        <v>121</v>
      </c>
      <c r="H4" s="11" t="s">
        <v>122</v>
      </c>
    </row>
    <row r="5" spans="1:8" ht="15.75">
      <c r="A5" s="16"/>
      <c r="B5" s="4" t="s">
        <v>111</v>
      </c>
      <c r="C5" s="16"/>
      <c r="D5" s="16"/>
      <c r="E5" s="16"/>
      <c r="F5" s="17"/>
      <c r="G5" s="18"/>
      <c r="H5" s="19"/>
    </row>
    <row r="6" spans="1:8" ht="15.75">
      <c r="A6" s="16" t="s">
        <v>36</v>
      </c>
      <c r="B6" s="20" t="s">
        <v>1</v>
      </c>
      <c r="C6" s="16" t="s">
        <v>2</v>
      </c>
      <c r="D6" s="16">
        <v>16.2</v>
      </c>
      <c r="E6" s="21">
        <f>'[1]разрушение,  демонтаж, проёмы'!$F$33</f>
        <v>113.54804999999998</v>
      </c>
      <c r="F6" s="17">
        <v>0</v>
      </c>
      <c r="G6" s="18">
        <f>E6*D6</f>
        <v>1839.4784099999995</v>
      </c>
      <c r="H6" s="19">
        <f>D6*E6</f>
        <v>1839.4784099999995</v>
      </c>
    </row>
    <row r="7" spans="1:8" ht="15.75">
      <c r="A7" s="16" t="s">
        <v>37</v>
      </c>
      <c r="B7" s="20" t="s">
        <v>3</v>
      </c>
      <c r="C7" s="16" t="s">
        <v>124</v>
      </c>
      <c r="D7" s="16">
        <v>17.5</v>
      </c>
      <c r="E7" s="21">
        <f>'[1]разрушение,  демонтаж, проёмы'!$F$38</f>
        <v>258.883</v>
      </c>
      <c r="F7" s="17">
        <v>0</v>
      </c>
      <c r="G7" s="18">
        <f aca="true" t="shared" si="0" ref="G7:G12">E7*D7</f>
        <v>4530.452499999999</v>
      </c>
      <c r="H7" s="19">
        <f aca="true" t="shared" si="1" ref="H7:H47">D7*E7</f>
        <v>4530.452499999999</v>
      </c>
    </row>
    <row r="8" spans="1:8" ht="15.75">
      <c r="A8" s="16" t="s">
        <v>71</v>
      </c>
      <c r="B8" s="20" t="s">
        <v>9</v>
      </c>
      <c r="C8" s="16" t="s">
        <v>124</v>
      </c>
      <c r="D8" s="16">
        <v>42.5</v>
      </c>
      <c r="E8" s="21">
        <f>'[1]разрушение,  демонтаж, проёмы'!$F$87</f>
        <v>306.39949999999993</v>
      </c>
      <c r="F8" s="17">
        <f>D8*E8</f>
        <v>13021.978749999997</v>
      </c>
      <c r="G8" s="18">
        <f t="shared" si="0"/>
        <v>13021.978749999997</v>
      </c>
      <c r="H8" s="19">
        <f t="shared" si="1"/>
        <v>13021.978749999997</v>
      </c>
    </row>
    <row r="9" spans="1:8" ht="15.75">
      <c r="A9" s="16" t="s">
        <v>72</v>
      </c>
      <c r="B9" s="20" t="s">
        <v>8</v>
      </c>
      <c r="C9" s="16" t="s">
        <v>124</v>
      </c>
      <c r="D9" s="16">
        <v>17.5</v>
      </c>
      <c r="E9" s="21">
        <f>'[1]разрушение,  демонтаж, проёмы'!$F$90</f>
        <v>435.84099999999995</v>
      </c>
      <c r="F9" s="17">
        <f>D9*E9</f>
        <v>7627.217499999999</v>
      </c>
      <c r="G9" s="18">
        <f t="shared" si="0"/>
        <v>7627.217499999999</v>
      </c>
      <c r="H9" s="19">
        <f t="shared" si="1"/>
        <v>7627.217499999999</v>
      </c>
    </row>
    <row r="10" spans="1:8" ht="15.75">
      <c r="A10" s="16" t="s">
        <v>73</v>
      </c>
      <c r="B10" s="20" t="s">
        <v>38</v>
      </c>
      <c r="C10" s="16" t="s">
        <v>5</v>
      </c>
      <c r="D10" s="16">
        <v>1</v>
      </c>
      <c r="E10" s="21">
        <f>'[1]разрушение,  демонтаж, проёмы'!$F$53</f>
        <v>1414.0255</v>
      </c>
      <c r="F10" s="17">
        <v>0</v>
      </c>
      <c r="G10" s="18">
        <f t="shared" si="0"/>
        <v>1414.0255</v>
      </c>
      <c r="H10" s="19">
        <f t="shared" si="1"/>
        <v>1414.0255</v>
      </c>
    </row>
    <row r="11" spans="1:8" ht="31.5">
      <c r="A11" s="16" t="s">
        <v>74</v>
      </c>
      <c r="B11" s="20" t="s">
        <v>39</v>
      </c>
      <c r="C11" s="16" t="s">
        <v>5</v>
      </c>
      <c r="D11" s="16">
        <v>8</v>
      </c>
      <c r="E11" s="21">
        <f>'[1]разрушение,  демонтаж, проёмы'!$F$79</f>
        <v>198.25849999999997</v>
      </c>
      <c r="F11" s="17">
        <v>0</v>
      </c>
      <c r="G11" s="18">
        <f t="shared" si="0"/>
        <v>1586.0679999999998</v>
      </c>
      <c r="H11" s="19">
        <f t="shared" si="1"/>
        <v>1586.0679999999998</v>
      </c>
    </row>
    <row r="12" spans="1:8" ht="15.75">
      <c r="A12" s="16" t="s">
        <v>75</v>
      </c>
      <c r="B12" s="20" t="s">
        <v>40</v>
      </c>
      <c r="C12" s="16" t="s">
        <v>5</v>
      </c>
      <c r="D12" s="16">
        <v>5</v>
      </c>
      <c r="E12" s="21">
        <f>'[1]разрушение,  демонтаж, проёмы'!$F$80</f>
        <v>158.93449999999999</v>
      </c>
      <c r="F12" s="17">
        <f>D12*E12</f>
        <v>794.6724999999999</v>
      </c>
      <c r="G12" s="18">
        <f t="shared" si="0"/>
        <v>794.6724999999999</v>
      </c>
      <c r="H12" s="19">
        <f t="shared" si="1"/>
        <v>794.6724999999999</v>
      </c>
    </row>
    <row r="13" spans="1:8" ht="15.75">
      <c r="A13" s="16" t="s">
        <v>76</v>
      </c>
      <c r="B13" s="20" t="s">
        <v>41</v>
      </c>
      <c r="C13" s="16" t="s">
        <v>5</v>
      </c>
      <c r="D13" s="16">
        <v>1</v>
      </c>
      <c r="E13" s="21">
        <f>'[1]разрушение,  демонтаж, проёмы'!$F$64</f>
        <v>3555.5449999999996</v>
      </c>
      <c r="F13" s="17">
        <v>0</v>
      </c>
      <c r="G13" s="18">
        <v>0</v>
      </c>
      <c r="H13" s="19">
        <f t="shared" si="1"/>
        <v>3555.5449999999996</v>
      </c>
    </row>
    <row r="14" spans="1:8" ht="31.5">
      <c r="A14" s="16" t="s">
        <v>77</v>
      </c>
      <c r="B14" s="20" t="s">
        <v>42</v>
      </c>
      <c r="C14" s="16" t="s">
        <v>2</v>
      </c>
      <c r="D14" s="16">
        <v>15</v>
      </c>
      <c r="E14" s="21">
        <f>'[1]разрушение,  демонтаж, проёмы'!$F$107</f>
        <v>1007.6774999999999</v>
      </c>
      <c r="F14" s="17">
        <v>0</v>
      </c>
      <c r="G14" s="18">
        <v>0</v>
      </c>
      <c r="H14" s="19">
        <f t="shared" si="1"/>
        <v>15115.162499999999</v>
      </c>
    </row>
    <row r="15" spans="1:8" ht="47.25">
      <c r="A15" s="16" t="s">
        <v>78</v>
      </c>
      <c r="B15" s="20" t="s">
        <v>43</v>
      </c>
      <c r="C15" s="16" t="s">
        <v>44</v>
      </c>
      <c r="D15" s="16">
        <v>1</v>
      </c>
      <c r="E15" s="21">
        <f>'[1]инженерные- вк, ов   (2)'!$E$43</f>
        <v>17641.729499999998</v>
      </c>
      <c r="F15" s="17">
        <v>0</v>
      </c>
      <c r="G15" s="18">
        <v>0</v>
      </c>
      <c r="H15" s="19">
        <f t="shared" si="1"/>
        <v>17641.729499999998</v>
      </c>
    </row>
    <row r="16" spans="1:8" ht="15.75">
      <c r="A16" s="16" t="s">
        <v>79</v>
      </c>
      <c r="B16" s="20" t="s">
        <v>45</v>
      </c>
      <c r="C16" s="16" t="s">
        <v>46</v>
      </c>
      <c r="D16" s="16">
        <v>1</v>
      </c>
      <c r="E16" s="21">
        <f>'[1]инженерные- вк, ов   (2)'!$E$100</f>
        <v>8803.6605</v>
      </c>
      <c r="F16" s="17">
        <v>0</v>
      </c>
      <c r="G16" s="18">
        <v>0</v>
      </c>
      <c r="H16" s="19">
        <f t="shared" si="1"/>
        <v>8803.6605</v>
      </c>
    </row>
    <row r="17" spans="1:8" ht="31.5">
      <c r="A17" s="16" t="s">
        <v>80</v>
      </c>
      <c r="B17" s="20" t="s">
        <v>47</v>
      </c>
      <c r="C17" s="16" t="s">
        <v>2</v>
      </c>
      <c r="D17" s="16">
        <v>20</v>
      </c>
      <c r="E17" s="21">
        <f>'[1]инженерные- эс, слаботочка'!$E$20</f>
        <v>345.72349999999994</v>
      </c>
      <c r="F17" s="17">
        <v>0</v>
      </c>
      <c r="G17" s="18">
        <v>0</v>
      </c>
      <c r="H17" s="19">
        <f t="shared" si="1"/>
        <v>6914.469999999999</v>
      </c>
    </row>
    <row r="18" spans="1:8" ht="47.25">
      <c r="A18" s="16" t="s">
        <v>81</v>
      </c>
      <c r="B18" s="20" t="s">
        <v>48</v>
      </c>
      <c r="C18" s="16" t="s">
        <v>5</v>
      </c>
      <c r="D18" s="16">
        <v>8</v>
      </c>
      <c r="E18" s="21">
        <f>'[1]инженерные- эс, слаботочка'!$E$33</f>
        <v>1187.9125</v>
      </c>
      <c r="F18" s="17">
        <v>0</v>
      </c>
      <c r="G18" s="18">
        <f>D18*E18</f>
        <v>9503.3</v>
      </c>
      <c r="H18" s="19">
        <f t="shared" si="1"/>
        <v>9503.3</v>
      </c>
    </row>
    <row r="19" spans="1:8" ht="15.75">
      <c r="A19" s="16" t="s">
        <v>82</v>
      </c>
      <c r="B19" s="20" t="s">
        <v>49</v>
      </c>
      <c r="C19" s="16" t="s">
        <v>46</v>
      </c>
      <c r="D19" s="16">
        <v>1</v>
      </c>
      <c r="E19" s="21">
        <f>'[1]инженерные- эс, слаботочка'!$E$41</f>
        <v>1269.8374999999999</v>
      </c>
      <c r="F19" s="17">
        <f>D19*E19</f>
        <v>1269.8374999999999</v>
      </c>
      <c r="G19" s="18">
        <f>D19*E19</f>
        <v>1269.8374999999999</v>
      </c>
      <c r="H19" s="19">
        <f t="shared" si="1"/>
        <v>1269.8374999999999</v>
      </c>
    </row>
    <row r="20" spans="1:8" ht="15.75">
      <c r="A20" s="16" t="s">
        <v>83</v>
      </c>
      <c r="B20" s="20" t="s">
        <v>50</v>
      </c>
      <c r="C20" s="16" t="s">
        <v>46</v>
      </c>
      <c r="D20" s="16">
        <v>4</v>
      </c>
      <c r="E20" s="21">
        <f>'[1]инженерные- эс, слаботочка'!$E$35</f>
        <v>901.1749999999998</v>
      </c>
      <c r="F20" s="17">
        <f>D20*E20</f>
        <v>3604.6999999999994</v>
      </c>
      <c r="G20" s="18">
        <f>D20*E20</f>
        <v>3604.6999999999994</v>
      </c>
      <c r="H20" s="19">
        <f t="shared" si="1"/>
        <v>3604.6999999999994</v>
      </c>
    </row>
    <row r="21" spans="1:8" ht="31.5">
      <c r="A21" s="16" t="s">
        <v>84</v>
      </c>
      <c r="B21" s="20" t="s">
        <v>51</v>
      </c>
      <c r="C21" s="16" t="s">
        <v>124</v>
      </c>
      <c r="D21" s="16">
        <v>20</v>
      </c>
      <c r="E21" s="21">
        <f>'[1]обшивка, облицовка, мощение'!$E$9</f>
        <v>1761.3874999999996</v>
      </c>
      <c r="F21" s="17">
        <v>0</v>
      </c>
      <c r="G21" s="18">
        <v>0</v>
      </c>
      <c r="H21" s="19">
        <f t="shared" si="1"/>
        <v>35227.74999999999</v>
      </c>
    </row>
    <row r="22" spans="1:8" ht="31.5">
      <c r="A22" s="16" t="s">
        <v>85</v>
      </c>
      <c r="B22" s="20" t="s">
        <v>52</v>
      </c>
      <c r="C22" s="16" t="s">
        <v>124</v>
      </c>
      <c r="D22" s="16">
        <v>17.5</v>
      </c>
      <c r="E22" s="21">
        <f>'[1]обшивка, облицовка, мощение'!$E$16</f>
        <v>2542.9519999999998</v>
      </c>
      <c r="F22" s="17">
        <v>0</v>
      </c>
      <c r="G22" s="18">
        <v>0</v>
      </c>
      <c r="H22" s="19">
        <f t="shared" si="1"/>
        <v>44501.659999999996</v>
      </c>
    </row>
    <row r="23" spans="1:8" ht="15.75" customHeight="1">
      <c r="A23" s="16" t="s">
        <v>86</v>
      </c>
      <c r="B23" s="20" t="s">
        <v>13</v>
      </c>
      <c r="C23" s="16" t="s">
        <v>124</v>
      </c>
      <c r="D23" s="16">
        <v>17.5</v>
      </c>
      <c r="E23" s="21">
        <f>'[1]штукатурка, стяжка, малярные'!$E$64</f>
        <v>247.4135</v>
      </c>
      <c r="F23" s="17">
        <f>D23*E23</f>
        <v>4329.73625</v>
      </c>
      <c r="G23" s="18">
        <f>D23*E23</f>
        <v>4329.73625</v>
      </c>
      <c r="H23" s="19">
        <f t="shared" si="1"/>
        <v>4329.73625</v>
      </c>
    </row>
    <row r="24" spans="1:8" ht="15.75">
      <c r="A24" s="16" t="s">
        <v>87</v>
      </c>
      <c r="B24" s="20" t="s">
        <v>12</v>
      </c>
      <c r="C24" s="16" t="s">
        <v>124</v>
      </c>
      <c r="D24" s="16">
        <v>42.5</v>
      </c>
      <c r="E24" s="21">
        <f>'[1]штукатурка, стяжка, малярные'!$E$63</f>
        <v>208.0895</v>
      </c>
      <c r="F24" s="17">
        <f>D24*E24</f>
        <v>8843.80375</v>
      </c>
      <c r="G24" s="18">
        <f>D24*E24</f>
        <v>8843.80375</v>
      </c>
      <c r="H24" s="19">
        <f t="shared" si="1"/>
        <v>8843.80375</v>
      </c>
    </row>
    <row r="25" spans="1:8" ht="47.25">
      <c r="A25" s="16" t="s">
        <v>88</v>
      </c>
      <c r="B25" s="20" t="s">
        <v>53</v>
      </c>
      <c r="C25" s="16" t="s">
        <v>2</v>
      </c>
      <c r="D25" s="16">
        <v>15</v>
      </c>
      <c r="E25" s="21">
        <f>'[1]штукатурка, стяжка, малярные'!$E$72</f>
        <v>753.7099999999999</v>
      </c>
      <c r="F25" s="17">
        <v>0</v>
      </c>
      <c r="G25" s="18">
        <v>0</v>
      </c>
      <c r="H25" s="19">
        <f t="shared" si="1"/>
        <v>11305.65</v>
      </c>
    </row>
    <row r="26" spans="1:8" ht="47.25">
      <c r="A26" s="16" t="s">
        <v>89</v>
      </c>
      <c r="B26" s="20" t="s">
        <v>54</v>
      </c>
      <c r="C26" s="16" t="s">
        <v>124</v>
      </c>
      <c r="D26" s="16">
        <v>42.5</v>
      </c>
      <c r="E26" s="21">
        <f>'[1]штукатурка, стяжка, малярные'!$E$77</f>
        <v>524.3199999999999</v>
      </c>
      <c r="F26" s="17">
        <v>0</v>
      </c>
      <c r="G26" s="18">
        <f>D26*E26</f>
        <v>22283.6</v>
      </c>
      <c r="H26" s="19">
        <f t="shared" si="1"/>
        <v>22283.6</v>
      </c>
    </row>
    <row r="27" spans="1:8" ht="31.5">
      <c r="A27" s="16" t="s">
        <v>90</v>
      </c>
      <c r="B27" s="20" t="s">
        <v>115</v>
      </c>
      <c r="C27" s="16" t="s">
        <v>124</v>
      </c>
      <c r="D27" s="16">
        <v>20</v>
      </c>
      <c r="E27" s="21">
        <f>'[1]штукатурка, стяжка, малярные'!$E$79</f>
        <v>376.85499999999996</v>
      </c>
      <c r="F27" s="17">
        <v>0</v>
      </c>
      <c r="G27" s="18">
        <v>0</v>
      </c>
      <c r="H27" s="19">
        <f t="shared" si="1"/>
        <v>7537.099999999999</v>
      </c>
    </row>
    <row r="28" spans="1:8" ht="31.5">
      <c r="A28" s="16" t="s">
        <v>91</v>
      </c>
      <c r="B28" s="20" t="s">
        <v>14</v>
      </c>
      <c r="C28" s="16" t="s">
        <v>124</v>
      </c>
      <c r="D28" s="16">
        <v>42.5</v>
      </c>
      <c r="E28" s="21">
        <f>'[1]штукатурка, стяжка, малярные'!$E$81</f>
        <v>791.3955</v>
      </c>
      <c r="F28" s="17">
        <f>D28*E28</f>
        <v>33634.30875</v>
      </c>
      <c r="G28" s="18">
        <f>D28*E28</f>
        <v>33634.30875</v>
      </c>
      <c r="H28" s="19">
        <f t="shared" si="1"/>
        <v>33634.30875</v>
      </c>
    </row>
    <row r="29" spans="1:8" ht="47.25">
      <c r="A29" s="16" t="s">
        <v>92</v>
      </c>
      <c r="B29" s="20" t="s">
        <v>55</v>
      </c>
      <c r="C29" s="16" t="s">
        <v>124</v>
      </c>
      <c r="D29" s="16">
        <v>17.5</v>
      </c>
      <c r="E29" s="21">
        <f>'[1]штукатурка, стяжка, малярные'!$E$78</f>
        <v>632.4609999999999</v>
      </c>
      <c r="F29" s="17">
        <v>0</v>
      </c>
      <c r="G29" s="18">
        <f>D29*E29</f>
        <v>11068.067499999997</v>
      </c>
      <c r="H29" s="19">
        <f t="shared" si="1"/>
        <v>11068.067499999997</v>
      </c>
    </row>
    <row r="30" spans="1:8" s="6" customFormat="1" ht="31.5">
      <c r="A30" s="22" t="s">
        <v>93</v>
      </c>
      <c r="B30" s="23" t="s">
        <v>116</v>
      </c>
      <c r="C30" s="16" t="s">
        <v>124</v>
      </c>
      <c r="D30" s="22">
        <v>17.5</v>
      </c>
      <c r="E30" s="24">
        <f>'[1]штукатурка, стяжка, малярные'!$E$80</f>
        <v>481.71899999999994</v>
      </c>
      <c r="F30" s="17">
        <v>0</v>
      </c>
      <c r="G30" s="18">
        <v>0</v>
      </c>
      <c r="H30" s="19">
        <f t="shared" si="1"/>
        <v>8430.082499999999</v>
      </c>
    </row>
    <row r="31" spans="1:8" ht="31.5">
      <c r="A31" s="16" t="s">
        <v>94</v>
      </c>
      <c r="B31" s="20" t="s">
        <v>15</v>
      </c>
      <c r="C31" s="16" t="s">
        <v>124</v>
      </c>
      <c r="D31" s="16">
        <v>17.5</v>
      </c>
      <c r="E31" s="21">
        <f>'[1]штукатурка, стяжка, малярные'!$E$82</f>
        <v>960.161</v>
      </c>
      <c r="F31" s="17">
        <f aca="true" t="shared" si="2" ref="F31:F37">D31*E31</f>
        <v>16802.817499999997</v>
      </c>
      <c r="G31" s="18">
        <f>D31*E31</f>
        <v>16802.817499999997</v>
      </c>
      <c r="H31" s="19">
        <f t="shared" si="1"/>
        <v>16802.817499999997</v>
      </c>
    </row>
    <row r="32" spans="1:8" ht="15.75">
      <c r="A32" s="16" t="s">
        <v>95</v>
      </c>
      <c r="B32" s="20" t="s">
        <v>18</v>
      </c>
      <c r="C32" s="16" t="s">
        <v>2</v>
      </c>
      <c r="D32" s="16">
        <v>7</v>
      </c>
      <c r="E32" s="21">
        <f>'[1]штукатурка, стяжка, малярные'!$E$95</f>
        <v>583.3059999999999</v>
      </c>
      <c r="F32" s="17">
        <f t="shared" si="2"/>
        <v>4083.1419999999994</v>
      </c>
      <c r="G32" s="18">
        <f aca="true" t="shared" si="3" ref="G32:G37">D32*E32</f>
        <v>4083.1419999999994</v>
      </c>
      <c r="H32" s="19">
        <f t="shared" si="1"/>
        <v>4083.1419999999994</v>
      </c>
    </row>
    <row r="33" spans="1:8" ht="15.75">
      <c r="A33" s="16" t="s">
        <v>96</v>
      </c>
      <c r="B33" s="20" t="s">
        <v>56</v>
      </c>
      <c r="C33" s="16" t="s">
        <v>124</v>
      </c>
      <c r="D33" s="16">
        <v>42.5</v>
      </c>
      <c r="E33" s="21">
        <f>'[1]штукатурка, стяжка, малярные'!$E$149</f>
        <v>178.59649999999996</v>
      </c>
      <c r="F33" s="17">
        <f t="shared" si="2"/>
        <v>7590.351249999999</v>
      </c>
      <c r="G33" s="18">
        <f t="shared" si="3"/>
        <v>7590.351249999999</v>
      </c>
      <c r="H33" s="19">
        <f t="shared" si="1"/>
        <v>7590.351249999999</v>
      </c>
    </row>
    <row r="34" spans="1:8" ht="15.75">
      <c r="A34" s="16" t="s">
        <v>97</v>
      </c>
      <c r="B34" s="20" t="s">
        <v>57</v>
      </c>
      <c r="C34" s="16" t="s">
        <v>124</v>
      </c>
      <c r="D34" s="16">
        <v>17.5</v>
      </c>
      <c r="E34" s="21">
        <f>'[1]штукатурка, стяжка, малярные'!$E$150</f>
        <v>208.0895</v>
      </c>
      <c r="F34" s="17">
        <f t="shared" si="2"/>
        <v>3641.56625</v>
      </c>
      <c r="G34" s="18">
        <f t="shared" si="3"/>
        <v>3641.56625</v>
      </c>
      <c r="H34" s="19">
        <f t="shared" si="1"/>
        <v>3641.56625</v>
      </c>
    </row>
    <row r="35" spans="1:8" ht="31.5">
      <c r="A35" s="16" t="s">
        <v>98</v>
      </c>
      <c r="B35" s="20" t="s">
        <v>16</v>
      </c>
      <c r="C35" s="16" t="s">
        <v>124</v>
      </c>
      <c r="D35" s="16">
        <v>42.5</v>
      </c>
      <c r="E35" s="21">
        <f>'[1]штукатурка, стяжка, малярные'!$E$151</f>
        <v>563.6439999999999</v>
      </c>
      <c r="F35" s="17">
        <f t="shared" si="2"/>
        <v>23954.869999999995</v>
      </c>
      <c r="G35" s="18">
        <f t="shared" si="3"/>
        <v>23954.869999999995</v>
      </c>
      <c r="H35" s="19">
        <f t="shared" si="1"/>
        <v>23954.869999999995</v>
      </c>
    </row>
    <row r="36" spans="1:8" ht="31.5">
      <c r="A36" s="16" t="s">
        <v>99</v>
      </c>
      <c r="B36" s="20" t="s">
        <v>17</v>
      </c>
      <c r="C36" s="16" t="s">
        <v>124</v>
      </c>
      <c r="D36" s="16">
        <v>17.5</v>
      </c>
      <c r="E36" s="21">
        <f>'[1]штукатурка, стяжка, малярные'!$E$152</f>
        <v>673.4234999999999</v>
      </c>
      <c r="F36" s="17">
        <f t="shared" si="2"/>
        <v>11784.911249999997</v>
      </c>
      <c r="G36" s="18">
        <f t="shared" si="3"/>
        <v>11784.911249999997</v>
      </c>
      <c r="H36" s="19">
        <f t="shared" si="1"/>
        <v>11784.911249999997</v>
      </c>
    </row>
    <row r="37" spans="1:8" ht="31.5">
      <c r="A37" s="16" t="s">
        <v>100</v>
      </c>
      <c r="B37" s="20" t="s">
        <v>19</v>
      </c>
      <c r="C37" s="16" t="s">
        <v>2</v>
      </c>
      <c r="D37" s="16">
        <v>7</v>
      </c>
      <c r="E37" s="21">
        <f>'[1]штукатурка, стяжка, малярные'!$E$154</f>
        <v>419.45599999999996</v>
      </c>
      <c r="F37" s="17">
        <f t="shared" si="2"/>
        <v>2936.1919999999996</v>
      </c>
      <c r="G37" s="18">
        <f t="shared" si="3"/>
        <v>2936.1919999999996</v>
      </c>
      <c r="H37" s="19">
        <f t="shared" si="1"/>
        <v>2936.1919999999996</v>
      </c>
    </row>
    <row r="38" spans="1:8" ht="47.25">
      <c r="A38" s="16" t="s">
        <v>101</v>
      </c>
      <c r="B38" s="20" t="s">
        <v>58</v>
      </c>
      <c r="C38" s="16" t="s">
        <v>124</v>
      </c>
      <c r="D38" s="16">
        <v>17.5</v>
      </c>
      <c r="E38" s="21">
        <f>'[1]штукатурка, стяжка, малярные'!$E$57</f>
        <v>693.0854999999999</v>
      </c>
      <c r="F38" s="17">
        <v>0</v>
      </c>
      <c r="G38" s="18">
        <v>0</v>
      </c>
      <c r="H38" s="19">
        <f t="shared" si="1"/>
        <v>12128.996249999998</v>
      </c>
    </row>
    <row r="39" spans="1:8" ht="15.75">
      <c r="A39" s="16" t="s">
        <v>102</v>
      </c>
      <c r="B39" s="20" t="s">
        <v>59</v>
      </c>
      <c r="C39" s="16" t="s">
        <v>124</v>
      </c>
      <c r="D39" s="16">
        <v>17.5</v>
      </c>
      <c r="E39" s="21">
        <f>'[1]обшивка, облицовка, мощение'!$E$123</f>
        <v>147.46499999999997</v>
      </c>
      <c r="F39" s="17">
        <v>0</v>
      </c>
      <c r="G39" s="18">
        <f>D39*E39</f>
        <v>2580.6374999999994</v>
      </c>
      <c r="H39" s="19">
        <f t="shared" si="1"/>
        <v>2580.6374999999994</v>
      </c>
    </row>
    <row r="40" spans="1:8" ht="15.75">
      <c r="A40" s="16" t="s">
        <v>103</v>
      </c>
      <c r="B40" s="20" t="s">
        <v>60</v>
      </c>
      <c r="C40" s="16" t="s">
        <v>124</v>
      </c>
      <c r="D40" s="16">
        <v>17.5</v>
      </c>
      <c r="E40" s="21">
        <f>'[1]обшивка, облицовка, мощение'!$E$125</f>
        <v>1237.0674999999997</v>
      </c>
      <c r="F40" s="17">
        <v>0</v>
      </c>
      <c r="G40" s="18">
        <f>D40*E40</f>
        <v>21648.681249999994</v>
      </c>
      <c r="H40" s="19">
        <f t="shared" si="1"/>
        <v>21648.681249999994</v>
      </c>
    </row>
    <row r="41" spans="1:8" ht="31.5">
      <c r="A41" s="16" t="s">
        <v>104</v>
      </c>
      <c r="B41" s="20" t="s">
        <v>61</v>
      </c>
      <c r="C41" s="16" t="s">
        <v>2</v>
      </c>
      <c r="D41" s="16">
        <v>16.2</v>
      </c>
      <c r="E41" s="21">
        <f>'[1]штукатурка, стяжка, малярные'!$E$145</f>
        <v>406.3479999999999</v>
      </c>
      <c r="F41" s="17">
        <v>0</v>
      </c>
      <c r="G41" s="18">
        <f>D41*E41</f>
        <v>6582.837599999998</v>
      </c>
      <c r="H41" s="19">
        <f t="shared" si="1"/>
        <v>6582.837599999998</v>
      </c>
    </row>
    <row r="42" spans="1:8" ht="31.5">
      <c r="A42" s="16" t="s">
        <v>105</v>
      </c>
      <c r="B42" s="20" t="s">
        <v>20</v>
      </c>
      <c r="C42" s="16" t="s">
        <v>2</v>
      </c>
      <c r="D42" s="16">
        <v>16.2</v>
      </c>
      <c r="E42" s="21">
        <f>'[1]обшивка, облицовка, мощение'!$E$147</f>
        <v>316.23049999999995</v>
      </c>
      <c r="F42" s="17">
        <v>0</v>
      </c>
      <c r="G42" s="18">
        <f>D42*E42</f>
        <v>5122.934099999999</v>
      </c>
      <c r="H42" s="19">
        <f t="shared" si="1"/>
        <v>5122.934099999999</v>
      </c>
    </row>
    <row r="43" spans="1:8" ht="27" customHeight="1">
      <c r="A43" s="16" t="s">
        <v>106</v>
      </c>
      <c r="B43" s="20" t="s">
        <v>62</v>
      </c>
      <c r="C43" s="16" t="s">
        <v>124</v>
      </c>
      <c r="D43" s="16">
        <v>2</v>
      </c>
      <c r="E43" s="21">
        <f>'[1]плотницкие, столярные, художест'!$E$12</f>
        <v>3521.1364999999996</v>
      </c>
      <c r="F43" s="17">
        <v>0</v>
      </c>
      <c r="G43" s="18">
        <v>0</v>
      </c>
      <c r="H43" s="19">
        <f t="shared" si="1"/>
        <v>7042.272999999999</v>
      </c>
    </row>
    <row r="44" spans="1:8" ht="15.75">
      <c r="A44" s="16" t="s">
        <v>107</v>
      </c>
      <c r="B44" s="20" t="s">
        <v>63</v>
      </c>
      <c r="C44" s="16" t="s">
        <v>5</v>
      </c>
      <c r="D44" s="16">
        <v>1</v>
      </c>
      <c r="E44" s="21">
        <f>'[1]плотницкие, столярные, художест'!$E$24</f>
        <v>5407.049999999999</v>
      </c>
      <c r="F44" s="17">
        <v>0</v>
      </c>
      <c r="G44" s="18">
        <v>0</v>
      </c>
      <c r="H44" s="19">
        <f t="shared" si="1"/>
        <v>5407.049999999999</v>
      </c>
    </row>
    <row r="45" spans="1:8" ht="31.5">
      <c r="A45" s="16" t="s">
        <v>108</v>
      </c>
      <c r="B45" s="20" t="s">
        <v>64</v>
      </c>
      <c r="C45" s="16" t="s">
        <v>5</v>
      </c>
      <c r="D45" s="16">
        <v>1</v>
      </c>
      <c r="E45" s="21">
        <f>'[1]плотницкие, столярные, художест'!$E$29</f>
        <v>4476.382</v>
      </c>
      <c r="F45" s="17">
        <v>0</v>
      </c>
      <c r="G45" s="18">
        <v>0</v>
      </c>
      <c r="H45" s="19">
        <f t="shared" si="1"/>
        <v>4476.382</v>
      </c>
    </row>
    <row r="46" spans="1:8" ht="15.75">
      <c r="A46" s="16" t="s">
        <v>109</v>
      </c>
      <c r="B46" s="20" t="s">
        <v>65</v>
      </c>
      <c r="C46" s="16" t="s">
        <v>2</v>
      </c>
      <c r="D46" s="16">
        <v>5</v>
      </c>
      <c r="E46" s="21">
        <f>'[1]плотницкие, столярные, художест'!$E$32</f>
        <v>327.69999999999993</v>
      </c>
      <c r="F46" s="17">
        <v>0</v>
      </c>
      <c r="G46" s="18">
        <v>0</v>
      </c>
      <c r="H46" s="19">
        <f t="shared" si="1"/>
        <v>1638.4999999999995</v>
      </c>
    </row>
    <row r="47" spans="1:8" ht="31.5">
      <c r="A47" s="16" t="s">
        <v>110</v>
      </c>
      <c r="B47" s="20" t="s">
        <v>10</v>
      </c>
      <c r="C47" s="16" t="s">
        <v>11</v>
      </c>
      <c r="D47" s="16">
        <v>400</v>
      </c>
      <c r="E47" s="16">
        <v>5</v>
      </c>
      <c r="F47" s="17">
        <v>0</v>
      </c>
      <c r="G47" s="18">
        <f>D47*E47</f>
        <v>2000</v>
      </c>
      <c r="H47" s="19">
        <f t="shared" si="1"/>
        <v>2000</v>
      </c>
    </row>
    <row r="48" spans="1:8" ht="15.75">
      <c r="A48" s="25"/>
      <c r="B48" s="26" t="s">
        <v>31</v>
      </c>
      <c r="C48" s="25"/>
      <c r="D48" s="25"/>
      <c r="E48" s="25"/>
      <c r="F48" s="27">
        <f>SUM(F6:F47)</f>
        <v>143920.10524999996</v>
      </c>
      <c r="G48" s="27">
        <f>SUM(G6:G47)</f>
        <v>234080.18761000002</v>
      </c>
      <c r="H48" s="27">
        <f>SUM(H6:H47)</f>
        <v>423806.19885999995</v>
      </c>
    </row>
    <row r="49" spans="1:8" s="6" customFormat="1" ht="15.75">
      <c r="A49" s="22"/>
      <c r="B49" s="28"/>
      <c r="C49" s="22"/>
      <c r="D49" s="22"/>
      <c r="E49" s="22"/>
      <c r="F49" s="17"/>
      <c r="G49" s="18"/>
      <c r="H49" s="19"/>
    </row>
    <row r="50" spans="1:8" ht="15.75">
      <c r="A50" s="16"/>
      <c r="B50" s="4" t="s">
        <v>112</v>
      </c>
      <c r="C50" s="16"/>
      <c r="D50" s="16"/>
      <c r="E50" s="16"/>
      <c r="F50" s="17"/>
      <c r="G50" s="18"/>
      <c r="H50" s="19"/>
    </row>
    <row r="51" spans="1:8" ht="15.75">
      <c r="A51" s="16">
        <v>1</v>
      </c>
      <c r="B51" s="20" t="s">
        <v>1</v>
      </c>
      <c r="C51" s="16" t="s">
        <v>2</v>
      </c>
      <c r="D51" s="16">
        <v>10.5</v>
      </c>
      <c r="E51" s="21">
        <f>E6</f>
        <v>113.54804999999998</v>
      </c>
      <c r="F51" s="17">
        <v>0</v>
      </c>
      <c r="G51" s="18">
        <f>D51*E51</f>
        <v>1192.2545249999998</v>
      </c>
      <c r="H51" s="19">
        <f>D51*E51</f>
        <v>1192.2545249999998</v>
      </c>
    </row>
    <row r="52" spans="1:8" ht="15.75">
      <c r="A52" s="16">
        <v>2</v>
      </c>
      <c r="B52" s="20" t="s">
        <v>3</v>
      </c>
      <c r="C52" s="16" t="s">
        <v>124</v>
      </c>
      <c r="D52" s="16">
        <v>7.5</v>
      </c>
      <c r="E52" s="21">
        <f>E7</f>
        <v>258.883</v>
      </c>
      <c r="F52" s="17">
        <v>0</v>
      </c>
      <c r="G52" s="18">
        <f>D52*E52</f>
        <v>1941.6225</v>
      </c>
      <c r="H52" s="19">
        <f aca="true" t="shared" si="4" ref="H52:H92">D52*E52</f>
        <v>1941.6225</v>
      </c>
    </row>
    <row r="53" spans="1:8" ht="31.5">
      <c r="A53" s="16">
        <v>3</v>
      </c>
      <c r="B53" s="20" t="s">
        <v>7</v>
      </c>
      <c r="C53" s="16" t="s">
        <v>124</v>
      </c>
      <c r="D53" s="16">
        <v>9.5</v>
      </c>
      <c r="E53" s="21">
        <f>'[1]разрушение,  демонтаж, проёмы'!$F$39</f>
        <v>701.2779999999999</v>
      </c>
      <c r="F53" s="17">
        <v>0</v>
      </c>
      <c r="G53" s="18">
        <f>D53*E53</f>
        <v>6662.140999999999</v>
      </c>
      <c r="H53" s="19">
        <f t="shared" si="4"/>
        <v>6662.140999999999</v>
      </c>
    </row>
    <row r="54" spans="1:8" ht="15.75">
      <c r="A54" s="16">
        <v>4</v>
      </c>
      <c r="B54" s="20" t="s">
        <v>9</v>
      </c>
      <c r="C54" s="16" t="s">
        <v>124</v>
      </c>
      <c r="D54" s="16">
        <v>17.5</v>
      </c>
      <c r="E54" s="21">
        <f aca="true" t="shared" si="5" ref="E54:E73">E8</f>
        <v>306.39949999999993</v>
      </c>
      <c r="F54" s="17">
        <f>D54*E54</f>
        <v>5361.991249999999</v>
      </c>
      <c r="G54" s="18">
        <f>D54*E54</f>
        <v>5361.991249999999</v>
      </c>
      <c r="H54" s="19">
        <f t="shared" si="4"/>
        <v>5361.991249999999</v>
      </c>
    </row>
    <row r="55" spans="1:8" ht="15.75">
      <c r="A55" s="16">
        <v>5</v>
      </c>
      <c r="B55" s="20" t="s">
        <v>8</v>
      </c>
      <c r="C55" s="16" t="s">
        <v>124</v>
      </c>
      <c r="D55" s="16">
        <v>7.5</v>
      </c>
      <c r="E55" s="21">
        <f t="shared" si="5"/>
        <v>435.84099999999995</v>
      </c>
      <c r="F55" s="17">
        <f>D55*E55</f>
        <v>3268.8074999999994</v>
      </c>
      <c r="G55" s="18">
        <f>D55*E55</f>
        <v>3268.8074999999994</v>
      </c>
      <c r="H55" s="19">
        <f t="shared" si="4"/>
        <v>3268.8074999999994</v>
      </c>
    </row>
    <row r="56" spans="1:8" ht="15.75">
      <c r="A56" s="16">
        <v>6</v>
      </c>
      <c r="B56" s="20" t="s">
        <v>38</v>
      </c>
      <c r="C56" s="16" t="s">
        <v>5</v>
      </c>
      <c r="D56" s="16">
        <v>1</v>
      </c>
      <c r="E56" s="21">
        <f t="shared" si="5"/>
        <v>1414.0255</v>
      </c>
      <c r="F56" s="17">
        <v>0</v>
      </c>
      <c r="G56" s="18">
        <v>0</v>
      </c>
      <c r="H56" s="19">
        <f t="shared" si="4"/>
        <v>1414.0255</v>
      </c>
    </row>
    <row r="57" spans="1:8" ht="31.5">
      <c r="A57" s="16">
        <v>7</v>
      </c>
      <c r="B57" s="20" t="s">
        <v>39</v>
      </c>
      <c r="C57" s="16" t="s">
        <v>5</v>
      </c>
      <c r="D57" s="16">
        <v>5</v>
      </c>
      <c r="E57" s="21">
        <f t="shared" si="5"/>
        <v>198.25849999999997</v>
      </c>
      <c r="F57" s="17">
        <v>0</v>
      </c>
      <c r="G57" s="18">
        <f>D57*E57</f>
        <v>991.2924999999998</v>
      </c>
      <c r="H57" s="19">
        <f t="shared" si="4"/>
        <v>991.2924999999998</v>
      </c>
    </row>
    <row r="58" spans="1:8" ht="15.75">
      <c r="A58" s="16">
        <v>8</v>
      </c>
      <c r="B58" s="20" t="s">
        <v>40</v>
      </c>
      <c r="C58" s="16" t="s">
        <v>5</v>
      </c>
      <c r="D58" s="16">
        <v>3</v>
      </c>
      <c r="E58" s="21">
        <f t="shared" si="5"/>
        <v>158.93449999999999</v>
      </c>
      <c r="F58" s="17">
        <f>D58*E58</f>
        <v>476.8035</v>
      </c>
      <c r="G58" s="18">
        <f>D58*E58</f>
        <v>476.8035</v>
      </c>
      <c r="H58" s="19">
        <f t="shared" si="4"/>
        <v>476.8035</v>
      </c>
    </row>
    <row r="59" spans="1:8" ht="15.75">
      <c r="A59" s="16">
        <v>9</v>
      </c>
      <c r="B59" s="20" t="s">
        <v>41</v>
      </c>
      <c r="C59" s="16" t="s">
        <v>5</v>
      </c>
      <c r="D59" s="16">
        <v>1</v>
      </c>
      <c r="E59" s="21">
        <f t="shared" si="5"/>
        <v>3555.5449999999996</v>
      </c>
      <c r="F59" s="17">
        <v>0</v>
      </c>
      <c r="G59" s="18">
        <v>0</v>
      </c>
      <c r="H59" s="19">
        <f t="shared" si="4"/>
        <v>3555.5449999999996</v>
      </c>
    </row>
    <row r="60" spans="1:8" ht="31.5">
      <c r="A60" s="16">
        <v>10</v>
      </c>
      <c r="B60" s="20" t="s">
        <v>42</v>
      </c>
      <c r="C60" s="16" t="s">
        <v>2</v>
      </c>
      <c r="D60" s="16">
        <v>10</v>
      </c>
      <c r="E60" s="21">
        <f t="shared" si="5"/>
        <v>1007.6774999999999</v>
      </c>
      <c r="F60" s="17">
        <v>0</v>
      </c>
      <c r="G60" s="18">
        <v>0</v>
      </c>
      <c r="H60" s="19">
        <f t="shared" si="4"/>
        <v>10076.775</v>
      </c>
    </row>
    <row r="61" spans="1:8" ht="47.25">
      <c r="A61" s="16">
        <v>11</v>
      </c>
      <c r="B61" s="20" t="s">
        <v>43</v>
      </c>
      <c r="C61" s="16" t="s">
        <v>44</v>
      </c>
      <c r="D61" s="16">
        <v>1</v>
      </c>
      <c r="E61" s="21">
        <f t="shared" si="5"/>
        <v>17641.729499999998</v>
      </c>
      <c r="F61" s="17">
        <v>0</v>
      </c>
      <c r="G61" s="18">
        <v>0</v>
      </c>
      <c r="H61" s="19">
        <f t="shared" si="4"/>
        <v>17641.729499999998</v>
      </c>
    </row>
    <row r="62" spans="1:8" ht="15.75">
      <c r="A62" s="16">
        <v>12</v>
      </c>
      <c r="B62" s="20" t="s">
        <v>45</v>
      </c>
      <c r="C62" s="16" t="s">
        <v>46</v>
      </c>
      <c r="D62" s="16">
        <v>1</v>
      </c>
      <c r="E62" s="21">
        <f t="shared" si="5"/>
        <v>8803.6605</v>
      </c>
      <c r="F62" s="17">
        <v>0</v>
      </c>
      <c r="G62" s="18">
        <v>0</v>
      </c>
      <c r="H62" s="19">
        <f t="shared" si="4"/>
        <v>8803.6605</v>
      </c>
    </row>
    <row r="63" spans="1:8" ht="31.5">
      <c r="A63" s="16">
        <v>13</v>
      </c>
      <c r="B63" s="20" t="s">
        <v>47</v>
      </c>
      <c r="C63" s="16" t="s">
        <v>2</v>
      </c>
      <c r="D63" s="16">
        <v>10</v>
      </c>
      <c r="E63" s="21">
        <f t="shared" si="5"/>
        <v>345.72349999999994</v>
      </c>
      <c r="F63" s="17">
        <v>0</v>
      </c>
      <c r="G63" s="18">
        <v>0</v>
      </c>
      <c r="H63" s="19">
        <f t="shared" si="4"/>
        <v>3457.2349999999997</v>
      </c>
    </row>
    <row r="64" spans="1:8" ht="47.25">
      <c r="A64" s="16">
        <v>14</v>
      </c>
      <c r="B64" s="20" t="s">
        <v>48</v>
      </c>
      <c r="C64" s="16" t="s">
        <v>5</v>
      </c>
      <c r="D64" s="16">
        <v>5</v>
      </c>
      <c r="E64" s="21">
        <f t="shared" si="5"/>
        <v>1187.9125</v>
      </c>
      <c r="F64" s="17">
        <v>0</v>
      </c>
      <c r="G64" s="18">
        <f>D64*E64</f>
        <v>5939.5625</v>
      </c>
      <c r="H64" s="19">
        <f t="shared" si="4"/>
        <v>5939.5625</v>
      </c>
    </row>
    <row r="65" spans="1:8" ht="15.75">
      <c r="A65" s="16">
        <v>15</v>
      </c>
      <c r="B65" s="20" t="s">
        <v>49</v>
      </c>
      <c r="C65" s="16" t="s">
        <v>46</v>
      </c>
      <c r="D65" s="16">
        <v>1</v>
      </c>
      <c r="E65" s="21">
        <f t="shared" si="5"/>
        <v>1269.8374999999999</v>
      </c>
      <c r="F65" s="17">
        <f>D65*E65</f>
        <v>1269.8374999999999</v>
      </c>
      <c r="G65" s="18">
        <f>D65*E65</f>
        <v>1269.8374999999999</v>
      </c>
      <c r="H65" s="19">
        <f t="shared" si="4"/>
        <v>1269.8374999999999</v>
      </c>
    </row>
    <row r="66" spans="1:8" ht="15.75">
      <c r="A66" s="16">
        <v>16</v>
      </c>
      <c r="B66" s="20" t="s">
        <v>50</v>
      </c>
      <c r="C66" s="16" t="s">
        <v>46</v>
      </c>
      <c r="D66" s="16">
        <v>2</v>
      </c>
      <c r="E66" s="21">
        <f t="shared" si="5"/>
        <v>901.1749999999998</v>
      </c>
      <c r="F66" s="17">
        <f>D66*E66</f>
        <v>1802.3499999999997</v>
      </c>
      <c r="G66" s="18">
        <f>D66*E66</f>
        <v>1802.3499999999997</v>
      </c>
      <c r="H66" s="19">
        <f t="shared" si="4"/>
        <v>1802.3499999999997</v>
      </c>
    </row>
    <row r="67" spans="1:8" ht="31.5">
      <c r="A67" s="16">
        <v>17</v>
      </c>
      <c r="B67" s="20" t="s">
        <v>51</v>
      </c>
      <c r="C67" s="16" t="s">
        <v>124</v>
      </c>
      <c r="D67" s="16">
        <v>10</v>
      </c>
      <c r="E67" s="21">
        <f t="shared" si="5"/>
        <v>1761.3874999999996</v>
      </c>
      <c r="F67" s="17">
        <v>0</v>
      </c>
      <c r="G67" s="18">
        <v>0</v>
      </c>
      <c r="H67" s="19">
        <f t="shared" si="4"/>
        <v>17613.874999999996</v>
      </c>
    </row>
    <row r="68" spans="1:8" ht="31.5">
      <c r="A68" s="16">
        <v>18</v>
      </c>
      <c r="B68" s="20" t="s">
        <v>52</v>
      </c>
      <c r="C68" s="16" t="s">
        <v>124</v>
      </c>
      <c r="D68" s="16">
        <v>7.5</v>
      </c>
      <c r="E68" s="21">
        <f t="shared" si="5"/>
        <v>2542.9519999999998</v>
      </c>
      <c r="F68" s="17">
        <v>0</v>
      </c>
      <c r="G68" s="18">
        <v>0</v>
      </c>
      <c r="H68" s="19">
        <f t="shared" si="4"/>
        <v>19072.14</v>
      </c>
    </row>
    <row r="69" spans="1:8" ht="15" customHeight="1">
      <c r="A69" s="16">
        <v>19</v>
      </c>
      <c r="B69" s="20" t="s">
        <v>13</v>
      </c>
      <c r="C69" s="16" t="s">
        <v>124</v>
      </c>
      <c r="D69" s="16">
        <v>7.5</v>
      </c>
      <c r="E69" s="21">
        <f t="shared" si="5"/>
        <v>247.4135</v>
      </c>
      <c r="F69" s="17">
        <f>D69*E69</f>
        <v>1855.60125</v>
      </c>
      <c r="G69" s="18">
        <f>E69*D69</f>
        <v>1855.60125</v>
      </c>
      <c r="H69" s="19">
        <f t="shared" si="4"/>
        <v>1855.60125</v>
      </c>
    </row>
    <row r="70" spans="1:8" ht="15.75">
      <c r="A70" s="16">
        <v>20</v>
      </c>
      <c r="B70" s="20" t="s">
        <v>12</v>
      </c>
      <c r="C70" s="16" t="s">
        <v>124</v>
      </c>
      <c r="D70" s="16">
        <v>17.5</v>
      </c>
      <c r="E70" s="21">
        <f t="shared" si="5"/>
        <v>208.0895</v>
      </c>
      <c r="F70" s="17">
        <f>D70*E70</f>
        <v>3641.56625</v>
      </c>
      <c r="G70" s="18">
        <f>E70*D70</f>
        <v>3641.56625</v>
      </c>
      <c r="H70" s="19">
        <f t="shared" si="4"/>
        <v>3641.56625</v>
      </c>
    </row>
    <row r="71" spans="1:8" ht="47.25">
      <c r="A71" s="16">
        <v>21</v>
      </c>
      <c r="B71" s="20" t="s">
        <v>53</v>
      </c>
      <c r="C71" s="16" t="s">
        <v>2</v>
      </c>
      <c r="D71" s="16">
        <v>10</v>
      </c>
      <c r="E71" s="21">
        <f t="shared" si="5"/>
        <v>753.7099999999999</v>
      </c>
      <c r="F71" s="17">
        <v>0</v>
      </c>
      <c r="G71" s="18">
        <v>0</v>
      </c>
      <c r="H71" s="19">
        <f t="shared" si="4"/>
        <v>7537.099999999999</v>
      </c>
    </row>
    <row r="72" spans="1:8" ht="47.25">
      <c r="A72" s="16">
        <v>22</v>
      </c>
      <c r="B72" s="20" t="s">
        <v>54</v>
      </c>
      <c r="C72" s="16" t="s">
        <v>124</v>
      </c>
      <c r="D72" s="16">
        <v>17.5</v>
      </c>
      <c r="E72" s="21">
        <f t="shared" si="5"/>
        <v>524.3199999999999</v>
      </c>
      <c r="F72" s="17">
        <v>0</v>
      </c>
      <c r="G72" s="18">
        <f>D72*E72</f>
        <v>9175.599999999999</v>
      </c>
      <c r="H72" s="19">
        <f t="shared" si="4"/>
        <v>9175.599999999999</v>
      </c>
    </row>
    <row r="73" spans="1:8" ht="31.5">
      <c r="A73" s="16">
        <v>23</v>
      </c>
      <c r="B73" s="20" t="s">
        <v>115</v>
      </c>
      <c r="C73" s="16" t="s">
        <v>124</v>
      </c>
      <c r="D73" s="16">
        <v>10</v>
      </c>
      <c r="E73" s="21">
        <f t="shared" si="5"/>
        <v>376.85499999999996</v>
      </c>
      <c r="F73" s="17">
        <v>0</v>
      </c>
      <c r="G73" s="18">
        <v>0</v>
      </c>
      <c r="H73" s="19">
        <f t="shared" si="4"/>
        <v>3768.5499999999997</v>
      </c>
    </row>
    <row r="74" spans="1:8" ht="31.5">
      <c r="A74" s="16">
        <v>24</v>
      </c>
      <c r="B74" s="20" t="s">
        <v>116</v>
      </c>
      <c r="C74" s="16" t="s">
        <v>124</v>
      </c>
      <c r="D74" s="16">
        <v>7.5</v>
      </c>
      <c r="E74" s="21">
        <f>E30</f>
        <v>481.71899999999994</v>
      </c>
      <c r="F74" s="17">
        <v>0</v>
      </c>
      <c r="G74" s="18">
        <v>0</v>
      </c>
      <c r="H74" s="19">
        <f t="shared" si="4"/>
        <v>3612.8924999999995</v>
      </c>
    </row>
    <row r="75" spans="1:8" ht="47.25">
      <c r="A75" s="16">
        <v>25</v>
      </c>
      <c r="B75" s="20" t="s">
        <v>55</v>
      </c>
      <c r="C75" s="16" t="s">
        <v>124</v>
      </c>
      <c r="D75" s="16">
        <v>1</v>
      </c>
      <c r="E75" s="21">
        <f>E29</f>
        <v>632.4609999999999</v>
      </c>
      <c r="F75" s="17">
        <v>0</v>
      </c>
      <c r="G75" s="18">
        <f>D75*E75</f>
        <v>632.4609999999999</v>
      </c>
      <c r="H75" s="19">
        <f t="shared" si="4"/>
        <v>632.4609999999999</v>
      </c>
    </row>
    <row r="76" spans="1:8" ht="31.5">
      <c r="A76" s="16">
        <v>26</v>
      </c>
      <c r="B76" s="20" t="s">
        <v>14</v>
      </c>
      <c r="C76" s="16" t="s">
        <v>124</v>
      </c>
      <c r="D76" s="16">
        <v>17.5</v>
      </c>
      <c r="E76" s="21">
        <f>E28</f>
        <v>791.3955</v>
      </c>
      <c r="F76" s="17">
        <f aca="true" t="shared" si="6" ref="F76:F81">D76*E76</f>
        <v>13849.42125</v>
      </c>
      <c r="G76" s="18">
        <f aca="true" t="shared" si="7" ref="G76:G81">D76*E76</f>
        <v>13849.42125</v>
      </c>
      <c r="H76" s="19">
        <f t="shared" si="4"/>
        <v>13849.42125</v>
      </c>
    </row>
    <row r="77" spans="1:8" ht="31.5">
      <c r="A77" s="16">
        <v>27</v>
      </c>
      <c r="B77" s="20" t="s">
        <v>15</v>
      </c>
      <c r="C77" s="16" t="s">
        <v>124</v>
      </c>
      <c r="D77" s="16">
        <v>7.5</v>
      </c>
      <c r="E77" s="21">
        <f>E31</f>
        <v>960.161</v>
      </c>
      <c r="F77" s="17">
        <f t="shared" si="6"/>
        <v>7201.2074999999995</v>
      </c>
      <c r="G77" s="18">
        <f t="shared" si="7"/>
        <v>7201.2074999999995</v>
      </c>
      <c r="H77" s="19">
        <f t="shared" si="4"/>
        <v>7201.2074999999995</v>
      </c>
    </row>
    <row r="78" spans="1:8" ht="15.75">
      <c r="A78" s="16">
        <v>28</v>
      </c>
      <c r="B78" s="20" t="s">
        <v>18</v>
      </c>
      <c r="C78" s="16" t="s">
        <v>2</v>
      </c>
      <c r="D78" s="16">
        <v>7</v>
      </c>
      <c r="E78" s="21">
        <f>E32</f>
        <v>583.3059999999999</v>
      </c>
      <c r="F78" s="17">
        <f t="shared" si="6"/>
        <v>4083.1419999999994</v>
      </c>
      <c r="G78" s="18">
        <f t="shared" si="7"/>
        <v>4083.1419999999994</v>
      </c>
      <c r="H78" s="19">
        <f t="shared" si="4"/>
        <v>4083.1419999999994</v>
      </c>
    </row>
    <row r="79" spans="1:8" ht="31.5">
      <c r="A79" s="16">
        <v>29</v>
      </c>
      <c r="B79" s="20" t="s">
        <v>16</v>
      </c>
      <c r="C79" s="16" t="s">
        <v>124</v>
      </c>
      <c r="D79" s="16">
        <v>17.5</v>
      </c>
      <c r="E79" s="21">
        <f aca="true" t="shared" si="8" ref="E79:E90">E35</f>
        <v>563.6439999999999</v>
      </c>
      <c r="F79" s="17">
        <f t="shared" si="6"/>
        <v>9863.769999999999</v>
      </c>
      <c r="G79" s="18">
        <f t="shared" si="7"/>
        <v>9863.769999999999</v>
      </c>
      <c r="H79" s="19">
        <f t="shared" si="4"/>
        <v>9863.769999999999</v>
      </c>
    </row>
    <row r="80" spans="1:8" ht="31.5">
      <c r="A80" s="16">
        <v>30</v>
      </c>
      <c r="B80" s="20" t="s">
        <v>17</v>
      </c>
      <c r="C80" s="16" t="s">
        <v>124</v>
      </c>
      <c r="D80" s="16">
        <v>7.5</v>
      </c>
      <c r="E80" s="21">
        <f t="shared" si="8"/>
        <v>673.4234999999999</v>
      </c>
      <c r="F80" s="17">
        <f t="shared" si="6"/>
        <v>5050.676249999999</v>
      </c>
      <c r="G80" s="18">
        <f t="shared" si="7"/>
        <v>5050.676249999999</v>
      </c>
      <c r="H80" s="19">
        <f t="shared" si="4"/>
        <v>5050.676249999999</v>
      </c>
    </row>
    <row r="81" spans="1:8" ht="31.5">
      <c r="A81" s="16">
        <v>31</v>
      </c>
      <c r="B81" s="20" t="s">
        <v>19</v>
      </c>
      <c r="C81" s="16" t="s">
        <v>2</v>
      </c>
      <c r="D81" s="16">
        <v>7</v>
      </c>
      <c r="E81" s="21">
        <f t="shared" si="8"/>
        <v>419.45599999999996</v>
      </c>
      <c r="F81" s="17">
        <f t="shared" si="6"/>
        <v>2936.1919999999996</v>
      </c>
      <c r="G81" s="18">
        <f t="shared" si="7"/>
        <v>2936.1919999999996</v>
      </c>
      <c r="H81" s="19">
        <f t="shared" si="4"/>
        <v>2936.1919999999996</v>
      </c>
    </row>
    <row r="82" spans="1:8" ht="47.25">
      <c r="A82" s="16">
        <v>32</v>
      </c>
      <c r="B82" s="20" t="s">
        <v>58</v>
      </c>
      <c r="C82" s="16" t="s">
        <v>124</v>
      </c>
      <c r="D82" s="16">
        <v>7.5</v>
      </c>
      <c r="E82" s="21">
        <f t="shared" si="8"/>
        <v>693.0854999999999</v>
      </c>
      <c r="F82" s="17">
        <v>0</v>
      </c>
      <c r="G82" s="18">
        <v>0</v>
      </c>
      <c r="H82" s="19">
        <f t="shared" si="4"/>
        <v>5198.14125</v>
      </c>
    </row>
    <row r="83" spans="1:8" ht="15.75">
      <c r="A83" s="16">
        <v>33</v>
      </c>
      <c r="B83" s="20" t="s">
        <v>59</v>
      </c>
      <c r="C83" s="16" t="s">
        <v>124</v>
      </c>
      <c r="D83" s="16">
        <v>7.5</v>
      </c>
      <c r="E83" s="21">
        <f t="shared" si="8"/>
        <v>147.46499999999997</v>
      </c>
      <c r="F83" s="17">
        <v>0</v>
      </c>
      <c r="G83" s="18">
        <f>D83*E83</f>
        <v>1105.9874999999997</v>
      </c>
      <c r="H83" s="19">
        <f t="shared" si="4"/>
        <v>1105.9874999999997</v>
      </c>
    </row>
    <row r="84" spans="1:8" ht="15.75">
      <c r="A84" s="16">
        <v>34</v>
      </c>
      <c r="B84" s="20" t="s">
        <v>60</v>
      </c>
      <c r="C84" s="16" t="s">
        <v>124</v>
      </c>
      <c r="D84" s="16">
        <v>7.5</v>
      </c>
      <c r="E84" s="21">
        <f t="shared" si="8"/>
        <v>1237.0674999999997</v>
      </c>
      <c r="F84" s="17">
        <v>0</v>
      </c>
      <c r="G84" s="18">
        <f>D84*E84</f>
        <v>9278.006249999997</v>
      </c>
      <c r="H84" s="19">
        <f t="shared" si="4"/>
        <v>9278.006249999997</v>
      </c>
    </row>
    <row r="85" spans="1:8" ht="31.5">
      <c r="A85" s="16">
        <v>35</v>
      </c>
      <c r="B85" s="20" t="s">
        <v>61</v>
      </c>
      <c r="C85" s="16" t="s">
        <v>2</v>
      </c>
      <c r="D85" s="16">
        <v>10.5</v>
      </c>
      <c r="E85" s="21">
        <f t="shared" si="8"/>
        <v>406.3479999999999</v>
      </c>
      <c r="F85" s="17">
        <v>0</v>
      </c>
      <c r="G85" s="18">
        <f>D85*E85</f>
        <v>4266.653999999999</v>
      </c>
      <c r="H85" s="19">
        <f t="shared" si="4"/>
        <v>4266.653999999999</v>
      </c>
    </row>
    <row r="86" spans="1:8" ht="31.5">
      <c r="A86" s="16">
        <v>36</v>
      </c>
      <c r="B86" s="20" t="s">
        <v>20</v>
      </c>
      <c r="C86" s="16" t="s">
        <v>2</v>
      </c>
      <c r="D86" s="16">
        <v>10.5</v>
      </c>
      <c r="E86" s="21">
        <f t="shared" si="8"/>
        <v>316.23049999999995</v>
      </c>
      <c r="F86" s="17">
        <v>0</v>
      </c>
      <c r="G86" s="18">
        <f>D86*E86</f>
        <v>3320.4202499999997</v>
      </c>
      <c r="H86" s="19">
        <f t="shared" si="4"/>
        <v>3320.4202499999997</v>
      </c>
    </row>
    <row r="87" spans="1:8" ht="27.75" customHeight="1">
      <c r="A87" s="16">
        <v>37</v>
      </c>
      <c r="B87" s="20" t="s">
        <v>62</v>
      </c>
      <c r="C87" s="16" t="s">
        <v>124</v>
      </c>
      <c r="D87" s="16">
        <v>2</v>
      </c>
      <c r="E87" s="21">
        <f t="shared" si="8"/>
        <v>3521.1364999999996</v>
      </c>
      <c r="F87" s="17">
        <v>0</v>
      </c>
      <c r="G87" s="18">
        <v>0</v>
      </c>
      <c r="H87" s="19">
        <f t="shared" si="4"/>
        <v>7042.272999999999</v>
      </c>
    </row>
    <row r="88" spans="1:8" ht="15.75">
      <c r="A88" s="16">
        <v>38</v>
      </c>
      <c r="B88" s="20" t="s">
        <v>63</v>
      </c>
      <c r="C88" s="16" t="s">
        <v>5</v>
      </c>
      <c r="D88" s="16">
        <v>1</v>
      </c>
      <c r="E88" s="21">
        <f t="shared" si="8"/>
        <v>5407.049999999999</v>
      </c>
      <c r="F88" s="17">
        <v>0</v>
      </c>
      <c r="G88" s="18">
        <v>0</v>
      </c>
      <c r="H88" s="19">
        <f t="shared" si="4"/>
        <v>5407.049999999999</v>
      </c>
    </row>
    <row r="89" spans="1:8" ht="31.5">
      <c r="A89" s="16">
        <v>39</v>
      </c>
      <c r="B89" s="20" t="s">
        <v>64</v>
      </c>
      <c r="C89" s="16" t="s">
        <v>5</v>
      </c>
      <c r="D89" s="16">
        <v>1</v>
      </c>
      <c r="E89" s="21">
        <f t="shared" si="8"/>
        <v>4476.382</v>
      </c>
      <c r="F89" s="17">
        <v>0</v>
      </c>
      <c r="G89" s="18">
        <v>0</v>
      </c>
      <c r="H89" s="19">
        <f t="shared" si="4"/>
        <v>4476.382</v>
      </c>
    </row>
    <row r="90" spans="1:8" ht="15.75">
      <c r="A90" s="16">
        <v>40</v>
      </c>
      <c r="B90" s="20" t="s">
        <v>65</v>
      </c>
      <c r="C90" s="16" t="s">
        <v>2</v>
      </c>
      <c r="D90" s="16">
        <v>5</v>
      </c>
      <c r="E90" s="21">
        <f t="shared" si="8"/>
        <v>327.69999999999993</v>
      </c>
      <c r="F90" s="17">
        <v>0</v>
      </c>
      <c r="G90" s="18">
        <v>0</v>
      </c>
      <c r="H90" s="19">
        <f t="shared" si="4"/>
        <v>1638.4999999999995</v>
      </c>
    </row>
    <row r="91" spans="1:8" ht="31.5">
      <c r="A91" s="16">
        <v>41</v>
      </c>
      <c r="B91" s="20" t="s">
        <v>117</v>
      </c>
      <c r="C91" s="16" t="s">
        <v>124</v>
      </c>
      <c r="D91" s="16">
        <v>9.5</v>
      </c>
      <c r="E91" s="21">
        <f>'[1]обшивка, облицовка, мощение'!$E$58</f>
        <v>2487.243</v>
      </c>
      <c r="F91" s="17">
        <v>0</v>
      </c>
      <c r="G91" s="18">
        <f>D91*E91</f>
        <v>23628.8085</v>
      </c>
      <c r="H91" s="19">
        <f t="shared" si="4"/>
        <v>23628.8085</v>
      </c>
    </row>
    <row r="92" spans="1:8" ht="31.5">
      <c r="A92" s="16">
        <v>42</v>
      </c>
      <c r="B92" s="20" t="s">
        <v>10</v>
      </c>
      <c r="C92" s="16" t="s">
        <v>11</v>
      </c>
      <c r="D92" s="16">
        <v>300</v>
      </c>
      <c r="E92" s="16">
        <v>5</v>
      </c>
      <c r="F92" s="17">
        <v>0</v>
      </c>
      <c r="G92" s="18">
        <f>D92*E92</f>
        <v>1500</v>
      </c>
      <c r="H92" s="19">
        <f t="shared" si="4"/>
        <v>1500</v>
      </c>
    </row>
    <row r="93" spans="1:8" s="8" customFormat="1" ht="15.75">
      <c r="A93" s="25"/>
      <c r="B93" s="26" t="s">
        <v>34</v>
      </c>
      <c r="C93" s="25"/>
      <c r="D93" s="25"/>
      <c r="E93" s="25"/>
      <c r="F93" s="27">
        <f>SUM(F51:F92)</f>
        <v>60661.36624999999</v>
      </c>
      <c r="G93" s="27">
        <f>SUM(G51:G92)</f>
        <v>130296.17677499999</v>
      </c>
      <c r="H93" s="27">
        <f>SUM(H51:H92)</f>
        <v>250612.05102499994</v>
      </c>
    </row>
    <row r="94" spans="1:8" ht="15.75">
      <c r="A94" s="16"/>
      <c r="B94" s="29"/>
      <c r="C94" s="16"/>
      <c r="D94" s="16"/>
      <c r="E94" s="16"/>
      <c r="F94" s="17"/>
      <c r="G94" s="18"/>
      <c r="H94" s="19"/>
    </row>
    <row r="95" spans="1:8" ht="15.75">
      <c r="A95" s="16"/>
      <c r="B95" s="4" t="s">
        <v>113</v>
      </c>
      <c r="C95" s="16"/>
      <c r="D95" s="16"/>
      <c r="E95" s="16"/>
      <c r="F95" s="17"/>
      <c r="G95" s="18"/>
      <c r="H95" s="19"/>
    </row>
    <row r="96" spans="1:8" ht="15.75">
      <c r="A96" s="16">
        <v>1</v>
      </c>
      <c r="B96" s="20" t="s">
        <v>4</v>
      </c>
      <c r="C96" s="16" t="s">
        <v>5</v>
      </c>
      <c r="D96" s="16">
        <v>1</v>
      </c>
      <c r="E96" s="21">
        <f>'[1]разрушение,  демонтаж, проёмы'!$F$56</f>
        <v>2714.9945</v>
      </c>
      <c r="F96" s="17">
        <v>0</v>
      </c>
      <c r="G96" s="18">
        <f>D96*E96</f>
        <v>2714.9945</v>
      </c>
      <c r="H96" s="19">
        <f>D96*E96</f>
        <v>2714.9945</v>
      </c>
    </row>
    <row r="97" spans="1:8" ht="15.75">
      <c r="A97" s="16">
        <v>2</v>
      </c>
      <c r="B97" s="20" t="s">
        <v>6</v>
      </c>
      <c r="C97" s="16" t="s">
        <v>5</v>
      </c>
      <c r="D97" s="16">
        <v>1</v>
      </c>
      <c r="E97" s="21">
        <f>'[1]разрушение,  демонтаж, проёмы'!$F$57</f>
        <v>3227.845</v>
      </c>
      <c r="F97" s="17">
        <v>0</v>
      </c>
      <c r="G97" s="18">
        <f>D97*E97</f>
        <v>3227.845</v>
      </c>
      <c r="H97" s="19">
        <f aca="true" t="shared" si="9" ref="H97:H123">D97*E97</f>
        <v>3227.845</v>
      </c>
    </row>
    <row r="98" spans="1:8" ht="15.75">
      <c r="A98" s="16">
        <v>3</v>
      </c>
      <c r="B98" s="20" t="s">
        <v>25</v>
      </c>
      <c r="C98" s="16" t="s">
        <v>5</v>
      </c>
      <c r="D98" s="16">
        <v>1</v>
      </c>
      <c r="E98" s="21">
        <f>'[1]разрушение,  демонтаж, проёмы'!$F$59</f>
        <v>1586.0679999999998</v>
      </c>
      <c r="F98" s="17">
        <v>0</v>
      </c>
      <c r="G98" s="18">
        <f>D98*E98</f>
        <v>1586.0679999999998</v>
      </c>
      <c r="H98" s="19">
        <f t="shared" si="9"/>
        <v>1586.0679999999998</v>
      </c>
    </row>
    <row r="99" spans="1:8" ht="15.75">
      <c r="A99" s="16">
        <v>4</v>
      </c>
      <c r="B99" s="20" t="s">
        <v>66</v>
      </c>
      <c r="C99" s="16" t="s">
        <v>5</v>
      </c>
      <c r="D99" s="16">
        <v>1</v>
      </c>
      <c r="E99" s="21">
        <f>'[1]разрушение,  демонтаж, проёмы'!$F$63</f>
        <v>1622.1149999999998</v>
      </c>
      <c r="F99" s="17">
        <v>0</v>
      </c>
      <c r="G99" s="18">
        <v>0</v>
      </c>
      <c r="H99" s="19">
        <f t="shared" si="9"/>
        <v>1622.1149999999998</v>
      </c>
    </row>
    <row r="100" spans="1:8" ht="31.5">
      <c r="A100" s="16">
        <v>5</v>
      </c>
      <c r="B100" s="20" t="s">
        <v>42</v>
      </c>
      <c r="C100" s="16" t="s">
        <v>2</v>
      </c>
      <c r="D100" s="16">
        <v>5</v>
      </c>
      <c r="E100" s="21">
        <f>E14</f>
        <v>1007.6774999999999</v>
      </c>
      <c r="F100" s="17">
        <v>0</v>
      </c>
      <c r="G100" s="18">
        <v>0</v>
      </c>
      <c r="H100" s="19">
        <f t="shared" si="9"/>
        <v>5038.3875</v>
      </c>
    </row>
    <row r="101" spans="1:8" ht="47.25">
      <c r="A101" s="16">
        <v>6</v>
      </c>
      <c r="B101" s="20" t="s">
        <v>43</v>
      </c>
      <c r="C101" s="16" t="s">
        <v>44</v>
      </c>
      <c r="D101" s="16">
        <v>1</v>
      </c>
      <c r="E101" s="21">
        <f>E15</f>
        <v>17641.729499999998</v>
      </c>
      <c r="F101" s="17">
        <v>0</v>
      </c>
      <c r="G101" s="18">
        <v>0</v>
      </c>
      <c r="H101" s="19">
        <f t="shared" si="9"/>
        <v>17641.729499999998</v>
      </c>
    </row>
    <row r="102" spans="1:8" ht="31.5">
      <c r="A102" s="16">
        <v>7</v>
      </c>
      <c r="B102" s="20" t="s">
        <v>67</v>
      </c>
      <c r="C102" s="16" t="s">
        <v>5</v>
      </c>
      <c r="D102" s="16">
        <v>1</v>
      </c>
      <c r="E102" s="21">
        <f>'[1]инженерные- вк, ов   (2)'!$E$97</f>
        <v>6172.2294999999995</v>
      </c>
      <c r="F102" s="17">
        <v>0</v>
      </c>
      <c r="G102" s="18">
        <v>0</v>
      </c>
      <c r="H102" s="19">
        <f t="shared" si="9"/>
        <v>6172.2294999999995</v>
      </c>
    </row>
    <row r="103" spans="1:8" ht="31.5">
      <c r="A103" s="16">
        <v>8</v>
      </c>
      <c r="B103" s="20" t="s">
        <v>7</v>
      </c>
      <c r="C103" s="16" t="s">
        <v>124</v>
      </c>
      <c r="D103" s="16">
        <v>24</v>
      </c>
      <c r="E103" s="21">
        <f>E53</f>
        <v>701.2779999999999</v>
      </c>
      <c r="F103" s="17">
        <v>0</v>
      </c>
      <c r="G103" s="18">
        <f>D103*E103</f>
        <v>16830.672</v>
      </c>
      <c r="H103" s="19">
        <f t="shared" si="9"/>
        <v>16830.672</v>
      </c>
    </row>
    <row r="104" spans="1:8" ht="31.5">
      <c r="A104" s="16">
        <v>9</v>
      </c>
      <c r="B104" s="20" t="s">
        <v>47</v>
      </c>
      <c r="C104" s="16" t="s">
        <v>2</v>
      </c>
      <c r="D104" s="16">
        <v>5</v>
      </c>
      <c r="E104" s="21">
        <f>E63</f>
        <v>345.72349999999994</v>
      </c>
      <c r="F104" s="17">
        <v>0</v>
      </c>
      <c r="G104" s="18">
        <v>0</v>
      </c>
      <c r="H104" s="19">
        <f t="shared" si="9"/>
        <v>1728.6174999999998</v>
      </c>
    </row>
    <row r="105" spans="1:8" ht="47.25">
      <c r="A105" s="16">
        <v>10</v>
      </c>
      <c r="B105" s="20" t="s">
        <v>48</v>
      </c>
      <c r="C105" s="16" t="s">
        <v>5</v>
      </c>
      <c r="D105" s="16">
        <v>2</v>
      </c>
      <c r="E105" s="21">
        <f>E64</f>
        <v>1187.9125</v>
      </c>
      <c r="F105" s="17">
        <v>0</v>
      </c>
      <c r="G105" s="18">
        <f>D105*E105</f>
        <v>2375.825</v>
      </c>
      <c r="H105" s="19">
        <f t="shared" si="9"/>
        <v>2375.825</v>
      </c>
    </row>
    <row r="106" spans="1:8" ht="15.75">
      <c r="A106" s="16">
        <v>11</v>
      </c>
      <c r="B106" s="20" t="s">
        <v>50</v>
      </c>
      <c r="C106" s="16" t="s">
        <v>46</v>
      </c>
      <c r="D106" s="16">
        <v>1</v>
      </c>
      <c r="E106" s="21">
        <f>E66</f>
        <v>901.1749999999998</v>
      </c>
      <c r="F106" s="17">
        <v>0</v>
      </c>
      <c r="G106" s="18">
        <f>D106*E106</f>
        <v>901.1749999999998</v>
      </c>
      <c r="H106" s="19">
        <f t="shared" si="9"/>
        <v>901.1749999999998</v>
      </c>
    </row>
    <row r="107" spans="1:8" ht="31.5">
      <c r="A107" s="16">
        <v>12</v>
      </c>
      <c r="B107" s="20" t="s">
        <v>118</v>
      </c>
      <c r="C107" s="16" t="s">
        <v>124</v>
      </c>
      <c r="D107" s="16">
        <v>1</v>
      </c>
      <c r="E107" s="21">
        <f>'[1]инженерные- эс, слаботочка'!$E$63</f>
        <v>4653.339999999999</v>
      </c>
      <c r="F107" s="17">
        <v>0</v>
      </c>
      <c r="G107" s="18">
        <v>0</v>
      </c>
      <c r="H107" s="19">
        <f t="shared" si="9"/>
        <v>4653.339999999999</v>
      </c>
    </row>
    <row r="108" spans="1:8" ht="15.75">
      <c r="A108" s="16">
        <v>13</v>
      </c>
      <c r="B108" s="20" t="s">
        <v>68</v>
      </c>
      <c r="C108" s="16" t="s">
        <v>5</v>
      </c>
      <c r="D108" s="16">
        <v>1</v>
      </c>
      <c r="E108" s="21">
        <f>'[1]инженерные- эс, слаботочка'!$E$64</f>
        <v>3145.9199999999996</v>
      </c>
      <c r="F108" s="17">
        <v>0</v>
      </c>
      <c r="G108" s="18">
        <v>0</v>
      </c>
      <c r="H108" s="19">
        <f t="shared" si="9"/>
        <v>3145.9199999999996</v>
      </c>
    </row>
    <row r="109" spans="1:8" ht="31.5">
      <c r="A109" s="16">
        <v>14</v>
      </c>
      <c r="B109" s="20" t="s">
        <v>69</v>
      </c>
      <c r="C109" s="16" t="s">
        <v>124</v>
      </c>
      <c r="D109" s="16">
        <v>1</v>
      </c>
      <c r="E109" s="21">
        <f>'[1]штукатурка, стяжка, малярные'!$E$55</f>
        <v>1007.6774999999999</v>
      </c>
      <c r="F109" s="17">
        <v>0</v>
      </c>
      <c r="G109" s="18">
        <v>0</v>
      </c>
      <c r="H109" s="19">
        <f t="shared" si="9"/>
        <v>1007.6774999999999</v>
      </c>
    </row>
    <row r="110" spans="1:8" ht="15.75">
      <c r="A110" s="16">
        <v>15</v>
      </c>
      <c r="B110" s="20" t="s">
        <v>8</v>
      </c>
      <c r="C110" s="16" t="s">
        <v>124</v>
      </c>
      <c r="D110" s="16">
        <v>4</v>
      </c>
      <c r="E110" s="21">
        <f>E55</f>
        <v>435.84099999999995</v>
      </c>
      <c r="F110" s="17">
        <f>D110*E110</f>
        <v>1743.3639999999998</v>
      </c>
      <c r="G110" s="18">
        <f>D110*E110</f>
        <v>1743.3639999999998</v>
      </c>
      <c r="H110" s="19">
        <f t="shared" si="9"/>
        <v>1743.3639999999998</v>
      </c>
    </row>
    <row r="111" spans="1:8" ht="15" customHeight="1">
      <c r="A111" s="16">
        <v>16</v>
      </c>
      <c r="B111" s="20" t="s">
        <v>13</v>
      </c>
      <c r="C111" s="16" t="s">
        <v>124</v>
      </c>
      <c r="D111" s="16">
        <v>4</v>
      </c>
      <c r="E111" s="21">
        <f>E69</f>
        <v>247.4135</v>
      </c>
      <c r="F111" s="17">
        <f>D111*E111</f>
        <v>989.654</v>
      </c>
      <c r="G111" s="18">
        <f aca="true" t="shared" si="10" ref="G111:G116">D111*E111</f>
        <v>989.654</v>
      </c>
      <c r="H111" s="19">
        <f t="shared" si="9"/>
        <v>989.654</v>
      </c>
    </row>
    <row r="112" spans="1:8" ht="31.5">
      <c r="A112" s="16">
        <v>17</v>
      </c>
      <c r="B112" s="20" t="s">
        <v>15</v>
      </c>
      <c r="C112" s="16" t="s">
        <v>124</v>
      </c>
      <c r="D112" s="16">
        <v>4</v>
      </c>
      <c r="E112" s="21">
        <f>E31</f>
        <v>960.161</v>
      </c>
      <c r="F112" s="17">
        <f>D112*E112</f>
        <v>3840.644</v>
      </c>
      <c r="G112" s="18">
        <f t="shared" si="10"/>
        <v>3840.644</v>
      </c>
      <c r="H112" s="19">
        <f t="shared" si="9"/>
        <v>3840.644</v>
      </c>
    </row>
    <row r="113" spans="1:8" ht="31.5">
      <c r="A113" s="16">
        <v>18</v>
      </c>
      <c r="B113" s="20" t="s">
        <v>117</v>
      </c>
      <c r="C113" s="16" t="s">
        <v>124</v>
      </c>
      <c r="D113" s="16">
        <v>20</v>
      </c>
      <c r="E113" s="21">
        <f>E91</f>
        <v>2487.243</v>
      </c>
      <c r="F113" s="17">
        <v>0</v>
      </c>
      <c r="G113" s="18">
        <f t="shared" si="10"/>
        <v>49744.86</v>
      </c>
      <c r="H113" s="19">
        <f t="shared" si="9"/>
        <v>49744.86</v>
      </c>
    </row>
    <row r="114" spans="1:8" ht="31.5">
      <c r="A114" s="16">
        <v>19</v>
      </c>
      <c r="B114" s="20" t="s">
        <v>119</v>
      </c>
      <c r="C114" s="16" t="s">
        <v>124</v>
      </c>
      <c r="D114" s="16">
        <v>4</v>
      </c>
      <c r="E114" s="21">
        <f>'[1]обшивка, облицовка, мощение'!$E$57</f>
        <v>2651.093</v>
      </c>
      <c r="F114" s="17">
        <v>0</v>
      </c>
      <c r="G114" s="18">
        <f t="shared" si="10"/>
        <v>10604.372</v>
      </c>
      <c r="H114" s="19">
        <f t="shared" si="9"/>
        <v>10604.372</v>
      </c>
    </row>
    <row r="115" spans="1:8" ht="15" customHeight="1">
      <c r="A115" s="16">
        <v>20</v>
      </c>
      <c r="B115" s="20" t="s">
        <v>26</v>
      </c>
      <c r="C115" s="16" t="s">
        <v>2</v>
      </c>
      <c r="D115" s="16">
        <v>4.8</v>
      </c>
      <c r="E115" s="21">
        <f>'[1]обшивка, облицовка, мощение'!$E$72</f>
        <v>1237.0674999999997</v>
      </c>
      <c r="F115" s="17">
        <v>0</v>
      </c>
      <c r="G115" s="18">
        <f t="shared" si="10"/>
        <v>5937.923999999998</v>
      </c>
      <c r="H115" s="19">
        <f t="shared" si="9"/>
        <v>5937.923999999998</v>
      </c>
    </row>
    <row r="116" spans="1:8" ht="31.5">
      <c r="A116" s="16">
        <v>21</v>
      </c>
      <c r="B116" s="20" t="s">
        <v>61</v>
      </c>
      <c r="C116" s="16" t="s">
        <v>2</v>
      </c>
      <c r="D116" s="16">
        <v>8</v>
      </c>
      <c r="E116" s="21">
        <f>E85</f>
        <v>406.3479999999999</v>
      </c>
      <c r="F116" s="17">
        <v>0</v>
      </c>
      <c r="G116" s="18">
        <f t="shared" si="10"/>
        <v>3250.783999999999</v>
      </c>
      <c r="H116" s="19">
        <f t="shared" si="9"/>
        <v>3250.783999999999</v>
      </c>
    </row>
    <row r="117" spans="1:8" ht="47.25">
      <c r="A117" s="16">
        <v>22</v>
      </c>
      <c r="B117" s="20" t="s">
        <v>62</v>
      </c>
      <c r="C117" s="16" t="s">
        <v>124</v>
      </c>
      <c r="D117" s="16">
        <v>2</v>
      </c>
      <c r="E117" s="21">
        <f>E87</f>
        <v>3521.1364999999996</v>
      </c>
      <c r="F117" s="17">
        <v>0</v>
      </c>
      <c r="G117" s="18">
        <v>0</v>
      </c>
      <c r="H117" s="19">
        <f t="shared" si="9"/>
        <v>7042.272999999999</v>
      </c>
    </row>
    <row r="118" spans="1:8" ht="15.75">
      <c r="A118" s="16">
        <v>23</v>
      </c>
      <c r="B118" s="20" t="s">
        <v>63</v>
      </c>
      <c r="C118" s="16" t="s">
        <v>5</v>
      </c>
      <c r="D118" s="16">
        <v>1</v>
      </c>
      <c r="E118" s="21">
        <f>E88</f>
        <v>5407.049999999999</v>
      </c>
      <c r="F118" s="17">
        <v>0</v>
      </c>
      <c r="G118" s="18">
        <v>0</v>
      </c>
      <c r="H118" s="19">
        <f t="shared" si="9"/>
        <v>5407.049999999999</v>
      </c>
    </row>
    <row r="119" spans="1:8" ht="31.5">
      <c r="A119" s="16">
        <v>24</v>
      </c>
      <c r="B119" s="20" t="s">
        <v>64</v>
      </c>
      <c r="C119" s="16" t="s">
        <v>5</v>
      </c>
      <c r="D119" s="16">
        <v>1</v>
      </c>
      <c r="E119" s="21">
        <f>E89</f>
        <v>4476.382</v>
      </c>
      <c r="F119" s="17">
        <v>0</v>
      </c>
      <c r="G119" s="18">
        <v>0</v>
      </c>
      <c r="H119" s="19">
        <f t="shared" si="9"/>
        <v>4476.382</v>
      </c>
    </row>
    <row r="120" spans="1:8" ht="15" customHeight="1">
      <c r="A120" s="16">
        <v>25</v>
      </c>
      <c r="B120" s="20" t="s">
        <v>21</v>
      </c>
      <c r="C120" s="16" t="s">
        <v>5</v>
      </c>
      <c r="D120" s="16">
        <v>1</v>
      </c>
      <c r="E120" s="21">
        <f>'[1]инженерные- вк, ов   (2)'!$E$69</f>
        <v>6940.685999999999</v>
      </c>
      <c r="F120" s="17">
        <v>0</v>
      </c>
      <c r="G120" s="18">
        <f>D120*E120</f>
        <v>6940.685999999999</v>
      </c>
      <c r="H120" s="19">
        <f t="shared" si="9"/>
        <v>6940.685999999999</v>
      </c>
    </row>
    <row r="121" spans="1:8" ht="31.5">
      <c r="A121" s="16">
        <v>26</v>
      </c>
      <c r="B121" s="20" t="s">
        <v>22</v>
      </c>
      <c r="C121" s="16" t="s">
        <v>5</v>
      </c>
      <c r="D121" s="16">
        <v>1</v>
      </c>
      <c r="E121" s="21">
        <f>'[1]инженерные- вк, ов   (2)'!$E$80</f>
        <v>5221.8994999999995</v>
      </c>
      <c r="F121" s="17">
        <v>0</v>
      </c>
      <c r="G121" s="18">
        <f>D121*E121</f>
        <v>5221.8994999999995</v>
      </c>
      <c r="H121" s="19">
        <f t="shared" si="9"/>
        <v>5221.8994999999995</v>
      </c>
    </row>
    <row r="122" spans="1:8" ht="15.75">
      <c r="A122" s="16">
        <v>27</v>
      </c>
      <c r="B122" s="20" t="s">
        <v>23</v>
      </c>
      <c r="C122" s="16" t="s">
        <v>5</v>
      </c>
      <c r="D122" s="16">
        <v>1</v>
      </c>
      <c r="E122" s="21">
        <f>'[1]инженерные- вк, ов   (2)'!$E$85</f>
        <v>8702.073499999999</v>
      </c>
      <c r="F122" s="17">
        <v>0</v>
      </c>
      <c r="G122" s="18">
        <f>D122*E122</f>
        <v>8702.073499999999</v>
      </c>
      <c r="H122" s="19">
        <f t="shared" si="9"/>
        <v>8702.073499999999</v>
      </c>
    </row>
    <row r="123" spans="1:8" ht="15.75">
      <c r="A123" s="16">
        <v>28</v>
      </c>
      <c r="B123" s="20" t="s">
        <v>24</v>
      </c>
      <c r="C123" s="16" t="s">
        <v>5</v>
      </c>
      <c r="D123" s="16">
        <v>1</v>
      </c>
      <c r="E123" s="21">
        <f>'[1]инженерные- вк, ов   (2)'!$E$90</f>
        <v>2089.0874999999996</v>
      </c>
      <c r="F123" s="17">
        <v>0</v>
      </c>
      <c r="G123" s="18">
        <f>D123*E123</f>
        <v>2089.0874999999996</v>
      </c>
      <c r="H123" s="19">
        <f t="shared" si="9"/>
        <v>2089.0874999999996</v>
      </c>
    </row>
    <row r="124" spans="1:8" s="8" customFormat="1" ht="15.75">
      <c r="A124" s="25"/>
      <c r="B124" s="26" t="s">
        <v>123</v>
      </c>
      <c r="C124" s="25"/>
      <c r="D124" s="25"/>
      <c r="E124" s="25"/>
      <c r="F124" s="27">
        <f>SUM(F96:F123)</f>
        <v>6573.662</v>
      </c>
      <c r="G124" s="27">
        <f>SUM(G96:G123)</f>
        <v>126701.92799999999</v>
      </c>
      <c r="H124" s="27">
        <f>SUM(H96:H123)</f>
        <v>184637.64949999994</v>
      </c>
    </row>
    <row r="125" spans="1:8" ht="15.75">
      <c r="A125" s="16"/>
      <c r="B125" s="29"/>
      <c r="C125" s="16"/>
      <c r="D125" s="16"/>
      <c r="E125" s="16"/>
      <c r="F125" s="17"/>
      <c r="G125" s="18"/>
      <c r="H125" s="19"/>
    </row>
    <row r="126" spans="1:8" ht="15.75">
      <c r="A126" s="16"/>
      <c r="B126" s="4" t="s">
        <v>114</v>
      </c>
      <c r="C126" s="16"/>
      <c r="D126" s="16"/>
      <c r="E126" s="16"/>
      <c r="F126" s="17"/>
      <c r="G126" s="18"/>
      <c r="H126" s="19"/>
    </row>
    <row r="127" spans="1:8" ht="15.75">
      <c r="A127" s="16">
        <v>1</v>
      </c>
      <c r="B127" s="20" t="s">
        <v>1</v>
      </c>
      <c r="C127" s="16" t="s">
        <v>2</v>
      </c>
      <c r="D127" s="16">
        <v>4.8</v>
      </c>
      <c r="E127" s="21">
        <f>E51</f>
        <v>113.54804999999998</v>
      </c>
      <c r="F127" s="17">
        <v>0</v>
      </c>
      <c r="G127" s="18">
        <f>D127*E127</f>
        <v>545.0306399999998</v>
      </c>
      <c r="H127" s="19">
        <f>D127*E127</f>
        <v>545.0306399999998</v>
      </c>
    </row>
    <row r="128" spans="1:8" ht="15.75">
      <c r="A128" s="16">
        <v>2</v>
      </c>
      <c r="B128" s="20" t="s">
        <v>3</v>
      </c>
      <c r="C128" s="16" t="s">
        <v>124</v>
      </c>
      <c r="D128" s="16">
        <v>4</v>
      </c>
      <c r="E128" s="21">
        <f>E52</f>
        <v>258.883</v>
      </c>
      <c r="F128" s="17">
        <v>0</v>
      </c>
      <c r="G128" s="18">
        <f>D128*E128</f>
        <v>1035.532</v>
      </c>
      <c r="H128" s="19">
        <f aca="true" t="shared" si="11" ref="H128:H158">D128*E128</f>
        <v>1035.532</v>
      </c>
    </row>
    <row r="129" spans="1:8" ht="15.75">
      <c r="A129" s="16">
        <v>3</v>
      </c>
      <c r="B129" s="20" t="s">
        <v>8</v>
      </c>
      <c r="C129" s="16" t="s">
        <v>124</v>
      </c>
      <c r="D129" s="16">
        <v>4</v>
      </c>
      <c r="E129" s="21">
        <f>E55</f>
        <v>435.84099999999995</v>
      </c>
      <c r="F129" s="17">
        <f>D129*E129</f>
        <v>1743.3639999999998</v>
      </c>
      <c r="G129" s="18">
        <f>D129*E129</f>
        <v>1743.3639999999998</v>
      </c>
      <c r="H129" s="19">
        <f t="shared" si="11"/>
        <v>1743.3639999999998</v>
      </c>
    </row>
    <row r="130" spans="1:8" ht="31.5">
      <c r="A130" s="16">
        <v>4</v>
      </c>
      <c r="B130" s="20" t="s">
        <v>39</v>
      </c>
      <c r="C130" s="16" t="s">
        <v>5</v>
      </c>
      <c r="D130" s="16">
        <v>5</v>
      </c>
      <c r="E130" s="21">
        <f>E57</f>
        <v>198.25849999999997</v>
      </c>
      <c r="F130" s="17">
        <v>0</v>
      </c>
      <c r="G130" s="18">
        <f>D130*E130</f>
        <v>991.2924999999998</v>
      </c>
      <c r="H130" s="19">
        <f t="shared" si="11"/>
        <v>991.2924999999998</v>
      </c>
    </row>
    <row r="131" spans="1:8" ht="15.75">
      <c r="A131" s="16">
        <v>5</v>
      </c>
      <c r="B131" s="20" t="s">
        <v>40</v>
      </c>
      <c r="C131" s="16" t="s">
        <v>5</v>
      </c>
      <c r="D131" s="16">
        <v>4</v>
      </c>
      <c r="E131" s="21">
        <f>E58</f>
        <v>158.93449999999999</v>
      </c>
      <c r="F131" s="17">
        <f>D131*E131</f>
        <v>635.7379999999999</v>
      </c>
      <c r="G131" s="18">
        <f>D131*E131</f>
        <v>635.7379999999999</v>
      </c>
      <c r="H131" s="19">
        <f t="shared" si="11"/>
        <v>635.7379999999999</v>
      </c>
    </row>
    <row r="132" spans="1:8" ht="31.5">
      <c r="A132" s="16">
        <v>6</v>
      </c>
      <c r="B132" s="20" t="s">
        <v>42</v>
      </c>
      <c r="C132" s="16" t="s">
        <v>2</v>
      </c>
      <c r="D132" s="16">
        <v>10</v>
      </c>
      <c r="E132" s="21">
        <f>E100</f>
        <v>1007.6774999999999</v>
      </c>
      <c r="F132" s="17">
        <v>0</v>
      </c>
      <c r="G132" s="18">
        <v>0</v>
      </c>
      <c r="H132" s="19">
        <f t="shared" si="11"/>
        <v>10076.775</v>
      </c>
    </row>
    <row r="133" spans="1:8" ht="31.5">
      <c r="A133" s="16">
        <v>7</v>
      </c>
      <c r="B133" s="20" t="s">
        <v>47</v>
      </c>
      <c r="C133" s="16" t="s">
        <v>2</v>
      </c>
      <c r="D133" s="16">
        <v>10</v>
      </c>
      <c r="E133" s="21">
        <f>E104</f>
        <v>345.72349999999994</v>
      </c>
      <c r="F133" s="17">
        <v>0</v>
      </c>
      <c r="G133" s="18">
        <v>0</v>
      </c>
      <c r="H133" s="19">
        <f t="shared" si="11"/>
        <v>3457.2349999999997</v>
      </c>
    </row>
    <row r="134" spans="1:8" ht="47.25">
      <c r="A134" s="16">
        <v>8</v>
      </c>
      <c r="B134" s="20" t="s">
        <v>48</v>
      </c>
      <c r="C134" s="16" t="s">
        <v>5</v>
      </c>
      <c r="D134" s="16">
        <v>5</v>
      </c>
      <c r="E134" s="21">
        <f>E64</f>
        <v>1187.9125</v>
      </c>
      <c r="F134" s="17">
        <v>0</v>
      </c>
      <c r="G134" s="18">
        <f>D134*E134</f>
        <v>5939.5625</v>
      </c>
      <c r="H134" s="19">
        <f t="shared" si="11"/>
        <v>5939.5625</v>
      </c>
    </row>
    <row r="135" spans="1:8" ht="15.75">
      <c r="A135" s="16">
        <v>9</v>
      </c>
      <c r="B135" s="20" t="s">
        <v>49</v>
      </c>
      <c r="C135" s="16" t="s">
        <v>46</v>
      </c>
      <c r="D135" s="16">
        <v>2</v>
      </c>
      <c r="E135" s="21">
        <f>E65</f>
        <v>1269.8374999999999</v>
      </c>
      <c r="F135" s="17">
        <f>D135*E135</f>
        <v>2539.6749999999997</v>
      </c>
      <c r="G135" s="18">
        <f>D135*E135</f>
        <v>2539.6749999999997</v>
      </c>
      <c r="H135" s="19">
        <f t="shared" si="11"/>
        <v>2539.6749999999997</v>
      </c>
    </row>
    <row r="136" spans="1:8" ht="15.75">
      <c r="A136" s="16">
        <v>10</v>
      </c>
      <c r="B136" s="20" t="s">
        <v>50</v>
      </c>
      <c r="C136" s="16" t="s">
        <v>46</v>
      </c>
      <c r="D136" s="16">
        <v>2</v>
      </c>
      <c r="E136" s="21">
        <f>E106</f>
        <v>901.1749999999998</v>
      </c>
      <c r="F136" s="17">
        <f>D136*E136</f>
        <v>1802.3499999999997</v>
      </c>
      <c r="G136" s="18">
        <f>D136*E136</f>
        <v>1802.3499999999997</v>
      </c>
      <c r="H136" s="19">
        <f t="shared" si="11"/>
        <v>1802.3499999999997</v>
      </c>
    </row>
    <row r="137" spans="1:8" ht="31.5">
      <c r="A137" s="16">
        <v>11</v>
      </c>
      <c r="B137" s="20" t="s">
        <v>51</v>
      </c>
      <c r="C137" s="16" t="s">
        <v>124</v>
      </c>
      <c r="D137" s="16">
        <v>7</v>
      </c>
      <c r="E137" s="21">
        <f>E67</f>
        <v>1761.3874999999996</v>
      </c>
      <c r="F137" s="17">
        <v>0</v>
      </c>
      <c r="G137" s="18">
        <v>0</v>
      </c>
      <c r="H137" s="19">
        <f t="shared" si="11"/>
        <v>12329.712499999998</v>
      </c>
    </row>
    <row r="138" spans="1:8" ht="31.5">
      <c r="A138" s="16">
        <v>12</v>
      </c>
      <c r="B138" s="20" t="s">
        <v>52</v>
      </c>
      <c r="C138" s="16" t="s">
        <v>124</v>
      </c>
      <c r="D138" s="16">
        <v>4</v>
      </c>
      <c r="E138" s="21">
        <f>E68</f>
        <v>2542.9519999999998</v>
      </c>
      <c r="F138" s="17">
        <v>0</v>
      </c>
      <c r="G138" s="18">
        <v>0</v>
      </c>
      <c r="H138" s="19">
        <f t="shared" si="11"/>
        <v>10171.807999999999</v>
      </c>
    </row>
    <row r="139" spans="1:8" ht="15.75">
      <c r="A139" s="16">
        <v>13</v>
      </c>
      <c r="B139" s="20" t="s">
        <v>9</v>
      </c>
      <c r="C139" s="16" t="s">
        <v>124</v>
      </c>
      <c r="D139" s="16">
        <v>15.2</v>
      </c>
      <c r="E139" s="21">
        <f>E54</f>
        <v>306.39949999999993</v>
      </c>
      <c r="F139" s="17">
        <f>D139*E139</f>
        <v>4657.272399999999</v>
      </c>
      <c r="G139" s="18">
        <f>D139*E139</f>
        <v>4657.272399999999</v>
      </c>
      <c r="H139" s="19">
        <f t="shared" si="11"/>
        <v>4657.272399999999</v>
      </c>
    </row>
    <row r="140" spans="1:8" ht="15.75">
      <c r="A140" s="16">
        <v>14</v>
      </c>
      <c r="B140" s="20" t="s">
        <v>12</v>
      </c>
      <c r="C140" s="16" t="s">
        <v>124</v>
      </c>
      <c r="D140" s="16">
        <v>15.2</v>
      </c>
      <c r="E140" s="21">
        <f>E70</f>
        <v>208.0895</v>
      </c>
      <c r="F140" s="17">
        <f>D140*E140</f>
        <v>3162.9603999999995</v>
      </c>
      <c r="G140" s="18">
        <f>D140*E140</f>
        <v>3162.9603999999995</v>
      </c>
      <c r="H140" s="19">
        <f t="shared" si="11"/>
        <v>3162.9603999999995</v>
      </c>
    </row>
    <row r="141" spans="1:8" ht="15" customHeight="1">
      <c r="A141" s="16">
        <v>15</v>
      </c>
      <c r="B141" s="20" t="s">
        <v>13</v>
      </c>
      <c r="C141" s="16" t="s">
        <v>124</v>
      </c>
      <c r="D141" s="16">
        <v>4</v>
      </c>
      <c r="E141" s="21">
        <f>E69</f>
        <v>247.4135</v>
      </c>
      <c r="F141" s="17">
        <f>D141*E141</f>
        <v>989.654</v>
      </c>
      <c r="G141" s="18">
        <f>D141*E141</f>
        <v>989.654</v>
      </c>
      <c r="H141" s="19">
        <f t="shared" si="11"/>
        <v>989.654</v>
      </c>
    </row>
    <row r="142" spans="1:8" ht="47.25">
      <c r="A142" s="16">
        <v>16</v>
      </c>
      <c r="B142" s="20" t="s">
        <v>53</v>
      </c>
      <c r="C142" s="16" t="s">
        <v>2</v>
      </c>
      <c r="D142" s="16">
        <v>10</v>
      </c>
      <c r="E142" s="21">
        <f>E71</f>
        <v>753.7099999999999</v>
      </c>
      <c r="F142" s="17">
        <v>0</v>
      </c>
      <c r="G142" s="18">
        <v>0</v>
      </c>
      <c r="H142" s="19">
        <f t="shared" si="11"/>
        <v>7537.099999999999</v>
      </c>
    </row>
    <row r="143" spans="1:8" ht="47.25">
      <c r="A143" s="16">
        <v>17</v>
      </c>
      <c r="B143" s="20" t="s">
        <v>54</v>
      </c>
      <c r="C143" s="16" t="s">
        <v>124</v>
      </c>
      <c r="D143" s="16">
        <v>15.2</v>
      </c>
      <c r="E143" s="21">
        <f>E72</f>
        <v>524.3199999999999</v>
      </c>
      <c r="F143" s="17">
        <v>0</v>
      </c>
      <c r="G143" s="18">
        <f>D143*E143</f>
        <v>7969.663999999999</v>
      </c>
      <c r="H143" s="19">
        <f t="shared" si="11"/>
        <v>7969.663999999999</v>
      </c>
    </row>
    <row r="144" spans="1:8" ht="31.5">
      <c r="A144" s="16">
        <v>18</v>
      </c>
      <c r="B144" s="20" t="s">
        <v>115</v>
      </c>
      <c r="C144" s="16" t="s">
        <v>124</v>
      </c>
      <c r="D144" s="16">
        <v>10</v>
      </c>
      <c r="E144" s="21">
        <f>E73</f>
        <v>376.85499999999996</v>
      </c>
      <c r="F144" s="17">
        <v>0</v>
      </c>
      <c r="G144" s="18">
        <v>0</v>
      </c>
      <c r="H144" s="19">
        <f t="shared" si="11"/>
        <v>3768.5499999999997</v>
      </c>
    </row>
    <row r="145" spans="1:8" ht="31.5">
      <c r="A145" s="16">
        <v>19</v>
      </c>
      <c r="B145" s="20" t="s">
        <v>14</v>
      </c>
      <c r="C145" s="16" t="s">
        <v>124</v>
      </c>
      <c r="D145" s="16">
        <v>15.2</v>
      </c>
      <c r="E145" s="21">
        <f>E76</f>
        <v>791.3955</v>
      </c>
      <c r="F145" s="17">
        <f>D145*E145</f>
        <v>12029.211599999999</v>
      </c>
      <c r="G145" s="18">
        <f>D145*E145</f>
        <v>12029.211599999999</v>
      </c>
      <c r="H145" s="19">
        <f t="shared" si="11"/>
        <v>12029.211599999999</v>
      </c>
    </row>
    <row r="146" spans="1:8" ht="47.25">
      <c r="A146" s="16">
        <v>20</v>
      </c>
      <c r="B146" s="20" t="s">
        <v>55</v>
      </c>
      <c r="C146" s="16" t="s">
        <v>124</v>
      </c>
      <c r="D146" s="16">
        <v>1</v>
      </c>
      <c r="E146" s="21">
        <f>E75</f>
        <v>632.4609999999999</v>
      </c>
      <c r="F146" s="17">
        <v>0</v>
      </c>
      <c r="G146" s="18">
        <f>D146*E146</f>
        <v>632.4609999999999</v>
      </c>
      <c r="H146" s="19">
        <f t="shared" si="11"/>
        <v>632.4609999999999</v>
      </c>
    </row>
    <row r="147" spans="1:8" ht="31.5">
      <c r="A147" s="16">
        <v>21</v>
      </c>
      <c r="B147" s="20" t="s">
        <v>116</v>
      </c>
      <c r="C147" s="16" t="s">
        <v>124</v>
      </c>
      <c r="D147" s="16">
        <v>4</v>
      </c>
      <c r="E147" s="21">
        <f>E74</f>
        <v>481.71899999999994</v>
      </c>
      <c r="F147" s="17">
        <v>0</v>
      </c>
      <c r="G147" s="18">
        <v>0</v>
      </c>
      <c r="H147" s="19">
        <f t="shared" si="11"/>
        <v>1926.8759999999997</v>
      </c>
    </row>
    <row r="148" spans="1:8" ht="31.5">
      <c r="A148" s="16">
        <v>22</v>
      </c>
      <c r="B148" s="20" t="s">
        <v>15</v>
      </c>
      <c r="C148" s="16" t="s">
        <v>124</v>
      </c>
      <c r="D148" s="16">
        <v>4</v>
      </c>
      <c r="E148" s="21">
        <f>E77</f>
        <v>960.161</v>
      </c>
      <c r="F148" s="17">
        <f>D148*E148</f>
        <v>3840.644</v>
      </c>
      <c r="G148" s="18">
        <f>D148*E148</f>
        <v>3840.644</v>
      </c>
      <c r="H148" s="19">
        <f t="shared" si="11"/>
        <v>3840.644</v>
      </c>
    </row>
    <row r="149" spans="1:8" ht="15.75">
      <c r="A149" s="16">
        <v>23</v>
      </c>
      <c r="B149" s="20" t="s">
        <v>56</v>
      </c>
      <c r="C149" s="16" t="s">
        <v>124</v>
      </c>
      <c r="D149" s="16">
        <v>15.2</v>
      </c>
      <c r="E149" s="21">
        <f>E33</f>
        <v>178.59649999999996</v>
      </c>
      <c r="F149" s="17">
        <f>D149*E149</f>
        <v>2714.6667999999995</v>
      </c>
      <c r="G149" s="18">
        <f>D149*E149</f>
        <v>2714.6667999999995</v>
      </c>
      <c r="H149" s="19">
        <f t="shared" si="11"/>
        <v>2714.6667999999995</v>
      </c>
    </row>
    <row r="150" spans="1:8" ht="15.75">
      <c r="A150" s="16">
        <v>24</v>
      </c>
      <c r="B150" s="20" t="s">
        <v>57</v>
      </c>
      <c r="C150" s="16" t="s">
        <v>124</v>
      </c>
      <c r="D150" s="16">
        <v>4</v>
      </c>
      <c r="E150" s="21">
        <f>E34</f>
        <v>208.0895</v>
      </c>
      <c r="F150" s="17">
        <f>D150*E150</f>
        <v>832.358</v>
      </c>
      <c r="G150" s="18">
        <f>D150*E150</f>
        <v>832.358</v>
      </c>
      <c r="H150" s="19">
        <f t="shared" si="11"/>
        <v>832.358</v>
      </c>
    </row>
    <row r="151" spans="1:8" ht="31.5">
      <c r="A151" s="16">
        <v>25</v>
      </c>
      <c r="B151" s="20" t="s">
        <v>16</v>
      </c>
      <c r="C151" s="16" t="s">
        <v>124</v>
      </c>
      <c r="D151" s="16">
        <v>15.2</v>
      </c>
      <c r="E151" s="21">
        <f>E79</f>
        <v>563.6439999999999</v>
      </c>
      <c r="F151" s="17">
        <f>D151*E151</f>
        <v>8567.388799999999</v>
      </c>
      <c r="G151" s="18">
        <f>D151*E151</f>
        <v>8567.388799999999</v>
      </c>
      <c r="H151" s="19">
        <f t="shared" si="11"/>
        <v>8567.388799999999</v>
      </c>
    </row>
    <row r="152" spans="1:8" ht="31.5">
      <c r="A152" s="16">
        <v>26</v>
      </c>
      <c r="B152" s="20" t="s">
        <v>17</v>
      </c>
      <c r="C152" s="16" t="s">
        <v>124</v>
      </c>
      <c r="D152" s="16">
        <v>4</v>
      </c>
      <c r="E152" s="21">
        <f>E80</f>
        <v>673.4234999999999</v>
      </c>
      <c r="F152" s="17">
        <f>D152*E152</f>
        <v>2693.6939999999995</v>
      </c>
      <c r="G152" s="18">
        <f>D152*E152</f>
        <v>2693.6939999999995</v>
      </c>
      <c r="H152" s="19">
        <f t="shared" si="11"/>
        <v>2693.6939999999995</v>
      </c>
    </row>
    <row r="153" spans="1:8" ht="47.25">
      <c r="A153" s="16">
        <v>27</v>
      </c>
      <c r="B153" s="20" t="s">
        <v>58</v>
      </c>
      <c r="C153" s="16" t="s">
        <v>124</v>
      </c>
      <c r="D153" s="16">
        <v>4</v>
      </c>
      <c r="E153" s="21">
        <f>E82</f>
        <v>693.0854999999999</v>
      </c>
      <c r="F153" s="17">
        <v>0</v>
      </c>
      <c r="G153" s="18">
        <v>0</v>
      </c>
      <c r="H153" s="19">
        <f t="shared" si="11"/>
        <v>2772.3419999999996</v>
      </c>
    </row>
    <row r="154" spans="1:8" ht="15.75">
      <c r="A154" s="16">
        <v>28</v>
      </c>
      <c r="B154" s="20" t="s">
        <v>59</v>
      </c>
      <c r="C154" s="16" t="s">
        <v>124</v>
      </c>
      <c r="D154" s="16">
        <v>4</v>
      </c>
      <c r="E154" s="21">
        <f>E83</f>
        <v>147.46499999999997</v>
      </c>
      <c r="F154" s="17">
        <v>0</v>
      </c>
      <c r="G154" s="18">
        <f>D154*E154</f>
        <v>589.8599999999999</v>
      </c>
      <c r="H154" s="19">
        <f t="shared" si="11"/>
        <v>589.8599999999999</v>
      </c>
    </row>
    <row r="155" spans="1:8" ht="15.75">
      <c r="A155" s="16">
        <v>29</v>
      </c>
      <c r="B155" s="20" t="s">
        <v>60</v>
      </c>
      <c r="C155" s="16" t="s">
        <v>124</v>
      </c>
      <c r="D155" s="16">
        <v>4</v>
      </c>
      <c r="E155" s="21">
        <f>E84</f>
        <v>1237.0674999999997</v>
      </c>
      <c r="F155" s="17">
        <v>0</v>
      </c>
      <c r="G155" s="18">
        <f>D155*E155</f>
        <v>4948.269999999999</v>
      </c>
      <c r="H155" s="19">
        <f t="shared" si="11"/>
        <v>4948.269999999999</v>
      </c>
    </row>
    <row r="156" spans="1:8" ht="31.5">
      <c r="A156" s="16">
        <v>30</v>
      </c>
      <c r="B156" s="20" t="s">
        <v>61</v>
      </c>
      <c r="C156" s="16" t="s">
        <v>2</v>
      </c>
      <c r="D156" s="16">
        <v>4.8</v>
      </c>
      <c r="E156" s="21">
        <f>E85</f>
        <v>406.3479999999999</v>
      </c>
      <c r="F156" s="17">
        <v>0</v>
      </c>
      <c r="G156" s="18">
        <f>D156*E156</f>
        <v>1950.4703999999995</v>
      </c>
      <c r="H156" s="19">
        <f t="shared" si="11"/>
        <v>1950.4703999999995</v>
      </c>
    </row>
    <row r="157" spans="1:8" ht="31.5">
      <c r="A157" s="16">
        <v>31</v>
      </c>
      <c r="B157" s="20" t="s">
        <v>20</v>
      </c>
      <c r="C157" s="16" t="s">
        <v>2</v>
      </c>
      <c r="D157" s="16">
        <v>4.8</v>
      </c>
      <c r="E157" s="21">
        <f>E86</f>
        <v>316.23049999999995</v>
      </c>
      <c r="F157" s="17">
        <v>0</v>
      </c>
      <c r="G157" s="18">
        <f>D157*E157</f>
        <v>1517.9063999999996</v>
      </c>
      <c r="H157" s="19">
        <f t="shared" si="11"/>
        <v>1517.9063999999996</v>
      </c>
    </row>
    <row r="158" spans="1:8" ht="31.5">
      <c r="A158" s="16">
        <v>32</v>
      </c>
      <c r="B158" s="20" t="s">
        <v>10</v>
      </c>
      <c r="C158" s="16" t="s">
        <v>11</v>
      </c>
      <c r="D158" s="16">
        <v>80</v>
      </c>
      <c r="E158" s="16">
        <v>5</v>
      </c>
      <c r="F158" s="17">
        <v>0</v>
      </c>
      <c r="G158" s="18">
        <f>D158*E158</f>
        <v>400</v>
      </c>
      <c r="H158" s="19">
        <f t="shared" si="11"/>
        <v>400</v>
      </c>
    </row>
    <row r="159" spans="1:8" s="8" customFormat="1" ht="15.75">
      <c r="A159" s="25"/>
      <c r="B159" s="26" t="s">
        <v>35</v>
      </c>
      <c r="C159" s="25"/>
      <c r="D159" s="25"/>
      <c r="E159" s="25"/>
      <c r="F159" s="27">
        <f>SUM(F127:F158)</f>
        <v>46208.977</v>
      </c>
      <c r="G159" s="27">
        <f>SUM(G127:G158)</f>
        <v>72729.02644</v>
      </c>
      <c r="H159" s="27">
        <f>SUM(H127:H158)</f>
        <v>124769.42494000001</v>
      </c>
    </row>
    <row r="160" spans="1:8" ht="15.75">
      <c r="A160" s="22"/>
      <c r="B160" s="30"/>
      <c r="C160" s="22"/>
      <c r="D160" s="22"/>
      <c r="E160" s="22"/>
      <c r="F160" s="17"/>
      <c r="G160" s="18"/>
      <c r="H160" s="19"/>
    </row>
    <row r="161" spans="1:8" s="1" customFormat="1" ht="15.75">
      <c r="A161" s="5"/>
      <c r="B161" s="4" t="s">
        <v>32</v>
      </c>
      <c r="C161" s="5"/>
      <c r="D161" s="5"/>
      <c r="E161" s="5"/>
      <c r="F161" s="9">
        <f>F48+F93+F124+F159</f>
        <v>257364.11049999995</v>
      </c>
      <c r="G161" s="10">
        <f>G48+G93+G124+G159</f>
        <v>563807.3188250001</v>
      </c>
      <c r="H161" s="11">
        <f>H48+H93+H124+H159</f>
        <v>983825.3243249998</v>
      </c>
    </row>
    <row r="162" spans="1:8" ht="15.75">
      <c r="A162" s="5"/>
      <c r="B162" s="4" t="s">
        <v>70</v>
      </c>
      <c r="C162" s="5"/>
      <c r="D162" s="5"/>
      <c r="E162" s="5"/>
      <c r="F162" s="9">
        <f>F161*0.15</f>
        <v>38604.61657499999</v>
      </c>
      <c r="G162" s="10">
        <f>G161*0.15</f>
        <v>84571.09782375001</v>
      </c>
      <c r="H162" s="11">
        <f>H161*0.15</f>
        <v>147573.79864874997</v>
      </c>
    </row>
    <row r="163" spans="1:8" s="1" customFormat="1" ht="15.75">
      <c r="A163" s="5"/>
      <c r="B163" s="4" t="s">
        <v>33</v>
      </c>
      <c r="C163" s="5"/>
      <c r="D163" s="5"/>
      <c r="E163" s="5"/>
      <c r="F163" s="9">
        <f>SUM(F161:F162)</f>
        <v>295968.72707499994</v>
      </c>
      <c r="G163" s="10">
        <f>SUM(G161:G162)</f>
        <v>648378.4166487501</v>
      </c>
      <c r="H163" s="11">
        <f>SUM(H161:H162)</f>
        <v>1131399.1229737499</v>
      </c>
    </row>
    <row r="164" spans="1:8" s="1" customFormat="1" ht="15.75">
      <c r="A164" s="31"/>
      <c r="B164" s="7" t="s">
        <v>126</v>
      </c>
      <c r="C164" s="31"/>
      <c r="D164" s="31"/>
      <c r="E164" s="31"/>
      <c r="F164" s="12">
        <f>F163/33</f>
        <v>8968.749305303028</v>
      </c>
      <c r="G164" s="32">
        <f>G163/33</f>
        <v>19647.83080753788</v>
      </c>
      <c r="H164" s="33">
        <f>H163/33</f>
        <v>34284.82190829545</v>
      </c>
    </row>
    <row r="166" spans="1:8" ht="33" customHeight="1">
      <c r="A166" s="35" t="s">
        <v>127</v>
      </c>
      <c r="B166" s="36"/>
      <c r="C166" s="36"/>
      <c r="D166" s="36"/>
      <c r="E166" s="36"/>
      <c r="F166" s="36"/>
      <c r="G166" s="36"/>
      <c r="H166" s="36"/>
    </row>
  </sheetData>
  <sheetProtection/>
  <mergeCells count="3">
    <mergeCell ref="F3:H3"/>
    <mergeCell ref="A166:H166"/>
    <mergeCell ref="B1:G1"/>
  </mergeCells>
  <printOptions/>
  <pageMargins left="0.31496062992125984" right="0.11811023622047244" top="0.3543307086614173" bottom="0.3543307086614173" header="0" footer="0"/>
  <pageSetup horizontalDpi="600" verticalDpi="600" orientation="portrait" scale="95" r:id="rId1"/>
  <ignoredErrors>
    <ignoredError sqref="E76 E74 E136 E139 E145 E1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Timur Zhangabulov</cp:lastModifiedBy>
  <cp:lastPrinted>2014-02-26T07:25:12Z</cp:lastPrinted>
  <dcterms:created xsi:type="dcterms:W3CDTF">2013-04-23T09:20:20Z</dcterms:created>
  <dcterms:modified xsi:type="dcterms:W3CDTF">2017-04-05T06:06:06Z</dcterms:modified>
  <cp:category/>
  <cp:version/>
  <cp:contentType/>
  <cp:contentStatus/>
</cp:coreProperties>
</file>